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3\M23-055 Čeperka, ul. Dvořákova - vodovod\rozpočet\"/>
    </mc:Choice>
  </mc:AlternateContent>
  <bookViews>
    <workbookView xWindow="0" yWindow="0" windowWidth="0" windowHeight="0"/>
  </bookViews>
  <sheets>
    <sheet name="Rekapitulace stavby" sheetId="1" r:id="rId1"/>
    <sheet name="01 - Vodovod" sheetId="2" r:id="rId2"/>
    <sheet name="02 - Přepojení přípojek" sheetId="3" r:id="rId3"/>
    <sheet name="03 - Vedlejší a ostatní n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Vodovod'!$C$126:$K$427</definedName>
    <definedName name="_xlnm.Print_Area" localSheetId="1">'01 - Vodovod'!$C$4:$J$76,'01 - Vodovod'!$C$82:$J$108,'01 - Vodovod'!$C$114:$K$427</definedName>
    <definedName name="_xlnm.Print_Titles" localSheetId="1">'01 - Vodovod'!$126:$126</definedName>
    <definedName name="_xlnm._FilterDatabase" localSheetId="2" hidden="1">'02 - Přepojení přípojek'!$C$123:$K$265</definedName>
    <definedName name="_xlnm.Print_Area" localSheetId="2">'02 - Přepojení přípojek'!$C$4:$J$76,'02 - Přepojení přípojek'!$C$82:$J$105,'02 - Přepojení přípojek'!$C$111:$K$265</definedName>
    <definedName name="_xlnm.Print_Titles" localSheetId="2">'02 - Přepojení přípojek'!$123:$123</definedName>
    <definedName name="_xlnm._FilterDatabase" localSheetId="3" hidden="1">'03 - Vedlejší a ostatní n...'!$C$123:$K$153</definedName>
    <definedName name="_xlnm.Print_Area" localSheetId="3">'03 - Vedlejší a ostatní n...'!$C$4:$J$76,'03 - Vedlejší a ostatní n...'!$C$82:$J$105,'03 - Vedlejší a ostatní n...'!$C$111:$K$153</definedName>
    <definedName name="_xlnm.Print_Titles" localSheetId="3">'03 - Vedlejší a ostatní n...'!$123:$123</definedName>
  </definedNames>
  <calcPr/>
</workbook>
</file>

<file path=xl/calcChain.xml><?xml version="1.0" encoding="utf-8"?>
<calcChain xmlns="http://schemas.openxmlformats.org/spreadsheetml/2006/main">
  <c i="4" l="1" r="T146"/>
  <c r="T145"/>
  <c r="J37"/>
  <c r="J36"/>
  <c i="1" r="AY97"/>
  <c i="4" r="J35"/>
  <c i="1" r="AX97"/>
  <c i="4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3" r="J37"/>
  <c r="J36"/>
  <c i="1" r="AY96"/>
  <c i="3" r="J35"/>
  <c i="1" r="AX96"/>
  <c i="3" r="BI265"/>
  <c r="BH265"/>
  <c r="BG265"/>
  <c r="BF265"/>
  <c r="T265"/>
  <c r="T264"/>
  <c r="R265"/>
  <c r="R264"/>
  <c r="P265"/>
  <c r="P264"/>
  <c r="BI262"/>
  <c r="BH262"/>
  <c r="BG262"/>
  <c r="BF262"/>
  <c r="T262"/>
  <c r="R262"/>
  <c r="P262"/>
  <c r="BI260"/>
  <c r="BH260"/>
  <c r="BG260"/>
  <c r="BF260"/>
  <c r="T260"/>
  <c r="R260"/>
  <c r="P260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5"/>
  <c r="BH225"/>
  <c r="BG225"/>
  <c r="BF225"/>
  <c r="T225"/>
  <c r="R225"/>
  <c r="P225"/>
  <c r="BI219"/>
  <c r="BH219"/>
  <c r="BG219"/>
  <c r="BF219"/>
  <c r="T219"/>
  <c r="R219"/>
  <c r="P219"/>
  <c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R165"/>
  <c r="P165"/>
  <c r="BI158"/>
  <c r="BH158"/>
  <c r="BG158"/>
  <c r="BF158"/>
  <c r="T158"/>
  <c r="R158"/>
  <c r="P158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2" r="J37"/>
  <c r="J36"/>
  <c i="1" r="AY95"/>
  <c i="2" r="J35"/>
  <c i="1" r="AX95"/>
  <c i="2"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T418"/>
  <c r="R419"/>
  <c r="R418"/>
  <c r="P419"/>
  <c r="P418"/>
  <c r="BI416"/>
  <c r="BH416"/>
  <c r="BG416"/>
  <c r="BF416"/>
  <c r="T416"/>
  <c r="R416"/>
  <c r="P416"/>
  <c r="BI414"/>
  <c r="BH414"/>
  <c r="BG414"/>
  <c r="BF414"/>
  <c r="T414"/>
  <c r="R414"/>
  <c r="P414"/>
  <c r="BI410"/>
  <c r="BH410"/>
  <c r="BG410"/>
  <c r="BF410"/>
  <c r="T410"/>
  <c r="R410"/>
  <c r="P410"/>
  <c r="BI404"/>
  <c r="BH404"/>
  <c r="BG404"/>
  <c r="BF404"/>
  <c r="T404"/>
  <c r="R404"/>
  <c r="P404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1"/>
  <c r="BH311"/>
  <c r="BG311"/>
  <c r="BF311"/>
  <c r="T311"/>
  <c r="R311"/>
  <c r="P311"/>
  <c r="BI307"/>
  <c r="BH307"/>
  <c r="BG307"/>
  <c r="BF307"/>
  <c r="T307"/>
  <c r="R307"/>
  <c r="P307"/>
  <c r="BI301"/>
  <c r="BH301"/>
  <c r="BG301"/>
  <c r="BF301"/>
  <c r="T301"/>
  <c r="R301"/>
  <c r="P301"/>
  <c r="BI295"/>
  <c r="BH295"/>
  <c r="BG295"/>
  <c r="BF295"/>
  <c r="T295"/>
  <c r="R295"/>
  <c r="P295"/>
  <c r="BI289"/>
  <c r="BH289"/>
  <c r="BG289"/>
  <c r="BF289"/>
  <c r="T289"/>
  <c r="R289"/>
  <c r="P289"/>
  <c r="BI282"/>
  <c r="BH282"/>
  <c r="BG282"/>
  <c r="BF282"/>
  <c r="T282"/>
  <c r="R282"/>
  <c r="P282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6"/>
  <c r="BH226"/>
  <c r="BG226"/>
  <c r="BF226"/>
  <c r="T226"/>
  <c r="R226"/>
  <c r="P226"/>
  <c r="BI221"/>
  <c r="BH221"/>
  <c r="BG221"/>
  <c r="BF221"/>
  <c r="T221"/>
  <c r="R221"/>
  <c r="P221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91"/>
  <c r="BH191"/>
  <c r="BG191"/>
  <c r="BF191"/>
  <c r="T191"/>
  <c r="R191"/>
  <c r="P191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46"/>
  <c r="BH146"/>
  <c r="BG146"/>
  <c r="BF146"/>
  <c r="T146"/>
  <c r="R146"/>
  <c r="P146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1" r="L90"/>
  <c r="AM90"/>
  <c r="AM89"/>
  <c r="L89"/>
  <c r="AM87"/>
  <c r="L87"/>
  <c r="L85"/>
  <c r="L84"/>
  <c i="2" r="BK425"/>
  <c r="J422"/>
  <c r="J419"/>
  <c r="J416"/>
  <c r="J414"/>
  <c r="BK410"/>
  <c r="BK404"/>
  <c r="BK403"/>
  <c r="BK400"/>
  <c r="BK396"/>
  <c r="BK392"/>
  <c r="J388"/>
  <c r="J384"/>
  <c r="J382"/>
  <c r="J379"/>
  <c r="J378"/>
  <c r="J377"/>
  <c r="J376"/>
  <c r="J375"/>
  <c r="BK372"/>
  <c r="BK371"/>
  <c r="J370"/>
  <c r="BK368"/>
  <c r="J367"/>
  <c r="BK364"/>
  <c r="J363"/>
  <c r="BK361"/>
  <c r="J360"/>
  <c r="BK356"/>
  <c r="J352"/>
  <c r="BK347"/>
  <c r="BK344"/>
  <c r="BK338"/>
  <c r="J335"/>
  <c r="J331"/>
  <c r="J324"/>
  <c r="J321"/>
  <c r="J317"/>
  <c r="BK295"/>
  <c r="J275"/>
  <c r="J257"/>
  <c r="J244"/>
  <c r="BK226"/>
  <c r="BK203"/>
  <c r="BK184"/>
  <c r="BK176"/>
  <c r="BK157"/>
  <c r="J136"/>
  <c i="3" r="J250"/>
  <c r="J127"/>
  <c r="BK204"/>
  <c r="J253"/>
  <c r="J175"/>
  <c r="J239"/>
  <c r="J158"/>
  <c r="BK182"/>
  <c r="J246"/>
  <c r="BK141"/>
  <c r="J241"/>
  <c r="BK178"/>
  <c r="BK209"/>
  <c i="4" r="BK141"/>
  <c r="J147"/>
  <c r="J151"/>
  <c r="BK142"/>
  <c r="J136"/>
  <c i="2" r="J34"/>
  <c r="BK357"/>
  <c r="BK353"/>
  <c r="BK349"/>
  <c r="BK342"/>
  <c r="BK337"/>
  <c r="J334"/>
  <c r="BK331"/>
  <c r="J325"/>
  <c r="BK321"/>
  <c r="BK317"/>
  <c r="J301"/>
  <c r="BK272"/>
  <c r="BK252"/>
  <c r="BK241"/>
  <c r="J226"/>
  <c r="BK208"/>
  <c r="BK191"/>
  <c r="J180"/>
  <c r="J166"/>
  <c r="BK146"/>
  <c r="BK130"/>
  <c i="3" r="J182"/>
  <c r="J248"/>
  <c i="2" r="F36"/>
  <c r="BK355"/>
  <c r="BK352"/>
  <c r="BK346"/>
  <c r="BK343"/>
  <c r="J338"/>
  <c r="BK334"/>
  <c r="J330"/>
  <c r="BK324"/>
  <c r="J320"/>
  <c r="J311"/>
  <c r="J295"/>
  <c r="BK261"/>
  <c r="BK246"/>
  <c r="J237"/>
  <c r="J215"/>
  <c r="J198"/>
  <c r="J182"/>
  <c r="BK166"/>
  <c r="BK136"/>
  <c i="3" r="J247"/>
  <c r="BK138"/>
  <c r="BK240"/>
  <c r="J145"/>
  <c r="BK233"/>
  <c r="BK254"/>
  <c r="J204"/>
  <c r="J245"/>
  <c r="BK200"/>
  <c r="J130"/>
  <c r="BK238"/>
  <c r="BK260"/>
  <c r="J230"/>
  <c r="BK242"/>
  <c r="J188"/>
  <c i="4" r="J144"/>
  <c r="J149"/>
  <c r="J127"/>
  <c r="BK140"/>
  <c r="BK132"/>
  <c i="2" r="F37"/>
  <c r="BK358"/>
  <c r="BK354"/>
  <c r="BK350"/>
  <c r="J345"/>
  <c r="BK340"/>
  <c r="BK335"/>
  <c r="J332"/>
  <c r="J326"/>
  <c r="J322"/>
  <c r="BK318"/>
  <c r="BK289"/>
  <c r="BK269"/>
  <c r="BK248"/>
  <c r="BK237"/>
  <c r="J221"/>
  <c r="BK202"/>
  <c r="BK180"/>
  <c r="BK173"/>
  <c r="BK154"/>
  <c i="1" r="AS94"/>
  <c i="3" r="BK214"/>
  <c r="BK241"/>
  <c r="BK145"/>
  <c r="BK229"/>
  <c r="J249"/>
  <c r="J143"/>
  <c r="J243"/>
  <c r="J165"/>
  <c r="BK244"/>
  <c r="BK175"/>
  <c r="J212"/>
  <c i="4" r="BK153"/>
  <c r="J142"/>
  <c r="BK147"/>
  <c r="BK136"/>
  <c r="J128"/>
  <c i="2" r="F34"/>
  <c r="J358"/>
  <c r="BK351"/>
  <c r="J347"/>
  <c r="J344"/>
  <c r="J341"/>
  <c r="BK336"/>
  <c r="J333"/>
  <c r="J329"/>
  <c r="BK323"/>
  <c r="J318"/>
  <c r="BK301"/>
  <c r="BK275"/>
  <c r="BK257"/>
  <c r="BK244"/>
  <c r="BK221"/>
  <c r="J208"/>
  <c r="J191"/>
  <c r="J178"/>
  <c r="J173"/>
  <c r="J154"/>
  <c i="3" r="BK262"/>
  <c r="J209"/>
  <c r="BK247"/>
  <c r="BK195"/>
  <c r="J234"/>
  <c r="BK245"/>
  <c r="J170"/>
  <c r="BK253"/>
  <c r="BK158"/>
  <c r="J262"/>
  <c r="J229"/>
  <c r="BK246"/>
  <c r="J149"/>
  <c r="J206"/>
  <c r="BK143"/>
  <c i="4" r="J134"/>
  <c r="J153"/>
  <c r="BK128"/>
  <c r="J129"/>
  <c i="2" r="F35"/>
  <c r="J357"/>
  <c r="J353"/>
  <c r="J349"/>
  <c r="J343"/>
  <c r="J340"/>
  <c r="BK332"/>
  <c r="BK326"/>
  <c r="BK322"/>
  <c r="BK319"/>
  <c r="J307"/>
  <c r="J282"/>
  <c r="J261"/>
  <c r="J246"/>
  <c r="BK233"/>
  <c r="BK211"/>
  <c r="J202"/>
  <c r="J184"/>
  <c r="J176"/>
  <c r="J157"/>
  <c r="J133"/>
  <c i="3" r="J237"/>
  <c r="BK265"/>
  <c r="BK234"/>
  <c r="J265"/>
  <c r="BK219"/>
  <c r="BK249"/>
  <c r="J178"/>
  <c r="J151"/>
  <c r="BK206"/>
  <c r="BK248"/>
  <c r="J219"/>
  <c r="J138"/>
  <c r="J240"/>
  <c r="BK239"/>
  <c r="BK191"/>
  <c r="BK134"/>
  <c i="4" r="BK129"/>
  <c r="J139"/>
  <c r="J141"/>
  <c i="2" r="BK373"/>
  <c r="J371"/>
  <c r="BK369"/>
  <c r="J368"/>
  <c r="J365"/>
  <c r="BK363"/>
  <c r="J362"/>
  <c r="BK360"/>
  <c r="J359"/>
  <c r="J355"/>
  <c r="J351"/>
  <c r="J346"/>
  <c r="J342"/>
  <c r="J337"/>
  <c r="BK333"/>
  <c r="BK329"/>
  <c r="J323"/>
  <c r="J319"/>
  <c r="BK307"/>
  <c r="BK282"/>
  <c r="J269"/>
  <c r="J248"/>
  <c r="J233"/>
  <c r="J211"/>
  <c r="BK198"/>
  <c r="BK182"/>
  <c r="BK162"/>
  <c r="J146"/>
  <c r="J130"/>
  <c i="3" r="J233"/>
  <c r="J260"/>
  <c r="J198"/>
  <c r="BK243"/>
  <c r="J169"/>
  <c r="J225"/>
  <c r="BK169"/>
  <c r="BK237"/>
  <c r="J141"/>
  <c r="J244"/>
  <c r="BK149"/>
  <c r="BK251"/>
  <c r="BK212"/>
  <c r="BK230"/>
  <c r="J195"/>
  <c r="BK151"/>
  <c i="4" r="BK127"/>
  <c r="BK149"/>
  <c r="J132"/>
  <c r="BK151"/>
  <c i="2" r="J425"/>
  <c r="BK422"/>
  <c r="BK419"/>
  <c r="BK416"/>
  <c r="BK414"/>
  <c r="J410"/>
  <c r="J404"/>
  <c r="J403"/>
  <c r="J400"/>
  <c r="J396"/>
  <c r="J392"/>
  <c r="BK388"/>
  <c r="BK384"/>
  <c r="BK382"/>
  <c r="BK379"/>
  <c r="BK378"/>
  <c r="BK377"/>
  <c r="BK376"/>
  <c r="BK375"/>
  <c r="J373"/>
  <c r="J372"/>
  <c r="BK370"/>
  <c r="J369"/>
  <c r="BK367"/>
  <c r="BK365"/>
  <c r="J364"/>
  <c r="BK362"/>
  <c r="J361"/>
  <c r="BK359"/>
  <c r="J356"/>
  <c r="J354"/>
  <c r="J350"/>
  <c r="BK345"/>
  <c r="BK341"/>
  <c r="J336"/>
  <c r="BK330"/>
  <c r="BK325"/>
  <c r="BK320"/>
  <c r="BK311"/>
  <c r="J289"/>
  <c r="J272"/>
  <c r="J252"/>
  <c r="J241"/>
  <c r="BK215"/>
  <c r="J203"/>
  <c r="BK178"/>
  <c r="J162"/>
  <c r="BK133"/>
  <c i="3" r="J238"/>
  <c r="BK165"/>
  <c r="J242"/>
  <c r="J134"/>
  <c r="BK188"/>
  <c r="BK250"/>
  <c r="J191"/>
  <c r="BK130"/>
  <c r="J214"/>
  <c r="J254"/>
  <c r="BK198"/>
  <c r="BK127"/>
  <c r="BK225"/>
  <c r="J251"/>
  <c r="J200"/>
  <c r="BK170"/>
  <c i="4" r="J140"/>
  <c r="BK134"/>
  <c r="BK144"/>
  <c r="BK139"/>
  <c i="2" l="1" r="R129"/>
  <c r="P316"/>
  <c r="P402"/>
  <c r="P421"/>
  <c r="P420"/>
  <c i="3" r="BK208"/>
  <c r="J208"/>
  <c r="J99"/>
  <c r="P218"/>
  <c r="T252"/>
  <c i="2" r="R240"/>
  <c r="R316"/>
  <c r="BK402"/>
  <c r="J402"/>
  <c r="J104"/>
  <c i="3" r="P208"/>
  <c r="P228"/>
  <c i="4" r="BK131"/>
  <c r="J131"/>
  <c r="J100"/>
  <c i="2" r="T240"/>
  <c r="T245"/>
  <c r="T256"/>
  <c r="P383"/>
  <c r="T421"/>
  <c r="T420"/>
  <c i="3" r="T126"/>
  <c r="BK228"/>
  <c r="J228"/>
  <c r="J102"/>
  <c r="P252"/>
  <c i="4" r="R126"/>
  <c r="R125"/>
  <c r="BK138"/>
  <c r="J138"/>
  <c r="J102"/>
  <c i="2" r="BK240"/>
  <c r="J240"/>
  <c r="J99"/>
  <c r="BK316"/>
  <c r="J316"/>
  <c r="J102"/>
  <c r="T402"/>
  <c i="3" r="R208"/>
  <c r="R228"/>
  <c i="4" r="P131"/>
  <c r="P130"/>
  <c r="T138"/>
  <c r="T137"/>
  <c i="2" r="P129"/>
  <c r="T316"/>
  <c r="R402"/>
  <c i="3" r="R126"/>
  <c r="T218"/>
  <c r="BK252"/>
  <c r="J252"/>
  <c r="J103"/>
  <c i="4" r="BK126"/>
  <c r="BK125"/>
  <c r="R131"/>
  <c r="R130"/>
  <c r="P138"/>
  <c r="P137"/>
  <c r="BK146"/>
  <c r="J146"/>
  <c r="J104"/>
  <c i="2" r="P240"/>
  <c r="R245"/>
  <c r="P256"/>
  <c r="BK383"/>
  <c r="J383"/>
  <c r="J103"/>
  <c r="BK421"/>
  <c r="BK420"/>
  <c r="J420"/>
  <c r="J106"/>
  <c i="3" r="T208"/>
  <c r="T228"/>
  <c i="4" r="T126"/>
  <c r="T125"/>
  <c r="R138"/>
  <c r="R137"/>
  <c r="P146"/>
  <c r="P145"/>
  <c i="2" r="BK129"/>
  <c r="J129"/>
  <c r="J98"/>
  <c r="BK245"/>
  <c r="J245"/>
  <c r="J100"/>
  <c r="R256"/>
  <c r="R383"/>
  <c r="R421"/>
  <c r="R420"/>
  <c i="3" r="BK126"/>
  <c r="J126"/>
  <c r="J98"/>
  <c r="BK218"/>
  <c r="J218"/>
  <c r="J101"/>
  <c i="2" r="T129"/>
  <c r="T128"/>
  <c r="T127"/>
  <c r="P245"/>
  <c r="BK256"/>
  <c r="J256"/>
  <c r="J101"/>
  <c r="T383"/>
  <c i="3" r="P126"/>
  <c r="P125"/>
  <c r="P124"/>
  <c i="1" r="AU96"/>
  <c i="3" r="R218"/>
  <c r="R252"/>
  <c i="4" r="P126"/>
  <c r="P125"/>
  <c r="P124"/>
  <c i="1" r="AU97"/>
  <c i="4" r="T131"/>
  <c r="T130"/>
  <c r="R146"/>
  <c r="R145"/>
  <c i="3" r="BK264"/>
  <c r="J264"/>
  <c r="J104"/>
  <c i="2" r="BK418"/>
  <c r="J418"/>
  <c r="J105"/>
  <c i="3" r="BK213"/>
  <c r="J213"/>
  <c r="J100"/>
  <c i="4" r="E85"/>
  <c r="F92"/>
  <c r="BE129"/>
  <c r="BE153"/>
  <c r="J118"/>
  <c r="BE127"/>
  <c r="BE128"/>
  <c r="BE142"/>
  <c r="BE144"/>
  <c r="BE141"/>
  <c r="BE147"/>
  <c r="BE149"/>
  <c r="BE151"/>
  <c i="3" r="BK125"/>
  <c r="BK124"/>
  <c r="J124"/>
  <c r="J96"/>
  <c i="4" r="BE132"/>
  <c r="BE134"/>
  <c r="BE136"/>
  <c r="BE140"/>
  <c r="BE139"/>
  <c i="2" r="J421"/>
  <c r="J107"/>
  <c i="3" r="BE175"/>
  <c r="BE249"/>
  <c r="BE260"/>
  <c r="BE143"/>
  <c r="BE158"/>
  <c r="BE200"/>
  <c r="BE204"/>
  <c r="BE233"/>
  <c r="BE234"/>
  <c r="BE238"/>
  <c r="BE253"/>
  <c r="BE265"/>
  <c r="E85"/>
  <c r="BE130"/>
  <c r="BE191"/>
  <c r="BE241"/>
  <c r="F121"/>
  <c r="BE169"/>
  <c r="BE209"/>
  <c r="BE240"/>
  <c r="BE242"/>
  <c r="BE246"/>
  <c r="BE247"/>
  <c r="BE250"/>
  <c r="BE134"/>
  <c r="BE145"/>
  <c r="BE195"/>
  <c r="BE230"/>
  <c r="BE243"/>
  <c r="BE138"/>
  <c r="BE141"/>
  <c r="BE206"/>
  <c r="BE237"/>
  <c r="BE239"/>
  <c r="BE254"/>
  <c r="J118"/>
  <c r="BE127"/>
  <c r="BE149"/>
  <c r="BE165"/>
  <c r="BE178"/>
  <c r="BE182"/>
  <c r="BE229"/>
  <c r="BE244"/>
  <c r="BE245"/>
  <c r="BE262"/>
  <c r="BE151"/>
  <c r="BE170"/>
  <c r="BE188"/>
  <c r="BE198"/>
  <c r="BE212"/>
  <c r="BE214"/>
  <c r="BE219"/>
  <c r="BE225"/>
  <c r="BE248"/>
  <c r="BE251"/>
  <c i="2" r="E85"/>
  <c r="J89"/>
  <c r="F92"/>
  <c r="BE130"/>
  <c r="BE133"/>
  <c r="BE136"/>
  <c r="BE146"/>
  <c r="BE154"/>
  <c r="BE157"/>
  <c r="BE162"/>
  <c r="BE166"/>
  <c r="BE173"/>
  <c r="BE176"/>
  <c r="BE178"/>
  <c r="BE180"/>
  <c r="BE182"/>
  <c r="BE184"/>
  <c r="BE191"/>
  <c r="BE198"/>
  <c r="BE202"/>
  <c r="BE203"/>
  <c r="BE208"/>
  <c r="BE211"/>
  <c r="BE215"/>
  <c r="BE221"/>
  <c r="BE226"/>
  <c r="BE233"/>
  <c r="BE237"/>
  <c r="BE241"/>
  <c r="BE244"/>
  <c r="BE246"/>
  <c r="BE248"/>
  <c r="BE252"/>
  <c r="BE257"/>
  <c r="BE261"/>
  <c r="BE269"/>
  <c r="BE272"/>
  <c r="BE275"/>
  <c r="BE282"/>
  <c r="BE289"/>
  <c r="BE295"/>
  <c r="BE301"/>
  <c r="BE307"/>
  <c r="BE311"/>
  <c r="BE317"/>
  <c r="BE318"/>
  <c r="BE319"/>
  <c r="BE320"/>
  <c r="BE321"/>
  <c r="BE322"/>
  <c r="BE323"/>
  <c r="BE324"/>
  <c r="BE325"/>
  <c r="BE326"/>
  <c r="BE329"/>
  <c r="BE330"/>
  <c r="BE331"/>
  <c r="BE332"/>
  <c r="BE333"/>
  <c r="BE334"/>
  <c r="BE335"/>
  <c r="BE336"/>
  <c r="BE337"/>
  <c r="BE338"/>
  <c r="BE340"/>
  <c r="BE341"/>
  <c r="BE342"/>
  <c r="BE343"/>
  <c r="BE344"/>
  <c r="BE345"/>
  <c r="BE346"/>
  <c r="BE347"/>
  <c r="BE349"/>
  <c r="BE350"/>
  <c r="BE351"/>
  <c r="BE352"/>
  <c r="BE353"/>
  <c r="BE354"/>
  <c r="BE355"/>
  <c r="BE356"/>
  <c r="BE357"/>
  <c r="BE358"/>
  <c r="BE359"/>
  <c r="BE360"/>
  <c r="BE361"/>
  <c r="BE362"/>
  <c r="BE363"/>
  <c r="BE364"/>
  <c r="BE365"/>
  <c r="BE367"/>
  <c r="BE368"/>
  <c r="BE369"/>
  <c r="BE370"/>
  <c r="BE371"/>
  <c r="BE372"/>
  <c r="BE373"/>
  <c r="BE375"/>
  <c r="BE376"/>
  <c r="BE377"/>
  <c r="BE378"/>
  <c r="BE379"/>
  <c r="BE382"/>
  <c r="BE384"/>
  <c r="BE388"/>
  <c r="BE392"/>
  <c r="BE396"/>
  <c r="BE400"/>
  <c r="BE403"/>
  <c r="BE404"/>
  <c r="BE410"/>
  <c r="BE414"/>
  <c r="BE416"/>
  <c r="BE419"/>
  <c r="BE422"/>
  <c r="BE425"/>
  <c i="1" r="BB95"/>
  <c r="BA95"/>
  <c r="AW95"/>
  <c r="BC95"/>
  <c r="BD95"/>
  <c i="3" r="J34"/>
  <c i="1" r="AW96"/>
  <c i="3" r="F36"/>
  <c i="1" r="BC96"/>
  <c i="4" r="F36"/>
  <c i="1" r="BC97"/>
  <c i="4" r="F35"/>
  <c i="1" r="BB97"/>
  <c i="4" r="J34"/>
  <c i="1" r="AW97"/>
  <c i="4" r="F37"/>
  <c i="1" r="BD97"/>
  <c i="4" r="F34"/>
  <c i="1" r="BA97"/>
  <c i="3" r="F37"/>
  <c i="1" r="BD96"/>
  <c i="3" r="F35"/>
  <c i="1" r="BB96"/>
  <c i="3" r="F34"/>
  <c i="1" r="BA96"/>
  <c i="4" l="1" r="T124"/>
  <c i="3" r="R125"/>
  <c r="R124"/>
  <c r="T125"/>
  <c r="T124"/>
  <c i="2" r="P128"/>
  <c r="P127"/>
  <c i="1" r="AU95"/>
  <c i="4" r="R124"/>
  <c i="2" r="R128"/>
  <c r="R127"/>
  <c r="BK128"/>
  <c r="J128"/>
  <c r="J97"/>
  <c i="4" r="J125"/>
  <c r="J97"/>
  <c r="J126"/>
  <c r="J98"/>
  <c r="BK130"/>
  <c r="J130"/>
  <c r="J99"/>
  <c r="BK145"/>
  <c r="J145"/>
  <c r="J103"/>
  <c r="BK137"/>
  <c r="J137"/>
  <c r="J101"/>
  <c i="3" r="J125"/>
  <c r="J97"/>
  <c i="1" r="AU94"/>
  <c i="2" r="J33"/>
  <c i="1" r="AV95"/>
  <c r="AT95"/>
  <c i="3" r="J33"/>
  <c i="1" r="AV96"/>
  <c r="AT96"/>
  <c i="3" r="F33"/>
  <c i="1" r="AZ96"/>
  <c i="2" r="F33"/>
  <c i="1" r="AZ95"/>
  <c r="BB94"/>
  <c r="W31"/>
  <c r="BD94"/>
  <c r="W33"/>
  <c i="3" r="J30"/>
  <c i="1" r="AG96"/>
  <c i="4" r="J33"/>
  <c i="1" r="AV97"/>
  <c r="AT97"/>
  <c r="BC94"/>
  <c r="W32"/>
  <c i="4" r="F33"/>
  <c i="1" r="AZ97"/>
  <c r="BA94"/>
  <c r="W30"/>
  <c i="4" l="1" r="BK124"/>
  <c r="J124"/>
  <c r="J96"/>
  <c i="2" r="BK127"/>
  <c r="J127"/>
  <c i="1" r="AN96"/>
  <c i="3" r="J39"/>
  <c i="2" r="J30"/>
  <c i="1" r="AG95"/>
  <c r="AZ94"/>
  <c r="W29"/>
  <c r="AY94"/>
  <c r="AW94"/>
  <c r="AK30"/>
  <c r="AX94"/>
  <c i="2" l="1" r="J39"/>
  <c r="J96"/>
  <c i="1" r="AN95"/>
  <c r="AV94"/>
  <c r="AK29"/>
  <c i="4" r="J30"/>
  <c i="1" r="AG97"/>
  <c i="4" l="1" r="J39"/>
  <c i="1" r="AG94"/>
  <c r="AN97"/>
  <c r="AT94"/>
  <c l="1" r="AN94"/>
  <c r="AK26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<sst xmlns="http://schemas.openxmlformats.org/spreadsheetml/2006/main">
  <si>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</si>
  <si>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</si>
  <si>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</si>
  <si>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</si>
  <si>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</si>
  <si>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{7ad345c4-ffca-4980-9cfc-63b60c48478a}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</si>
  <si>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</si>
  <si>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</si>
  <si>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</si>
  <si>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</si>
  <si>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</si>
  <si>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</si>
  <si>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</si>
  <si>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</si>
  <si>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M23/055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</si>
  <si>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</si>
  <si>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</si>
  <si>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Čeperka, ul. Dvořákova - vodovod</t>
  </si>
  <si>
    <t>KSO:</t>
  </si>
  <si>
    <t>CC-CZ:</t>
  </si>
  <si>
    <t>Místo:</t>
  </si>
  <si>
    <t>Čeperka</t>
  </si>
  <si>
    <t>Datum:</t>
  </si>
  <si>
    <t>19. 5. 2024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</si>
  <si>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</si>
  <si>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</si>
  <si>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</si>
  <si>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</si>
  <si>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</si>
  <si>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</si>
  <si>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</si>
  <si>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</si>
  <si>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</si>
  <si>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</si>
  <si>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</si>
  <si>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</si>
  <si>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</si>
  <si>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</si>
  <si>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Jiří Myslík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</si>
  <si>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</si>
  <si>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</si>
  <si>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</si>
  <si>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</si>
  <si>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</si>
  <si>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</si>
  <si>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</si>
  <si>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</si>
  <si>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</si>
  <si>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</si>
  <si>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</si>
  <si>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</si>
  <si>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</si>
  <si>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</si>
  <si>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</si>
  <si>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</si>
  <si>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</si>
  <si>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</si>
  <si>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</si>
  <si>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</si>
  <si>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</si>
  <si>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</si>
  <si>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</si>
  <si>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</si>
  <si>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</si>
  <si>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</si>
  <si>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</si>
  <si>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</si>
  <si>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</si>
  <si>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</si>
  <si>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</si>
  <si>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</si>
  <si>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</si>
  <si>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</si>
  <si>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</si>
  <si>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</si>
  <si>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</si>
  <si>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</si>
  <si>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</si>
  <si>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</si>
  <si>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</si>
  <si>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</si>
  <si>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</si>
  <si>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</si>
  <si>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</si>
  <si>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</si>
  <si>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</si>
  <si>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</si>
  <si>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Vodovod</t>
  </si>
  <si>
    <t>STA</t>
  </si>
  <si>
    <t>1</t>
  </si>
  <si>
    <t>{29f867aa-cd5a-4c51-887a-045e86ffea3b}</t>
  </si>
  <si>
    <t>2</t>
  </si>
  <si>
    <t>02</t>
  </si>
  <si>
    <t>Přepojení přípojek</t>
  </si>
  <si>
    <t>{ad05e0c9-7ed1-4318-8c57-59b9b548390a}</t>
  </si>
  <si>
    <t>03</t>
  </si>
  <si>
    <t>Vedlejší a ostatní náklady</t>
  </si>
  <si>
    <t>{61908c2e-6127-473d-8b44-a3f771bf7917}</t>
  </si>
  <si>
    <t>KRYCÍ LIST SOUPISU PRACÍ</t>
  </si>
  <si>
    <t>Objekt:</t>
  </si>
  <si>
    <t>01 -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</si>
  <si>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</si>
  <si>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</si>
  <si>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</si>
  <si>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</si>
  <si>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</si>
  <si>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</si>
  <si>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</si>
  <si>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</si>
  <si>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</si>
  <si>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</si>
  <si>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</si>
  <si>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</si>
  <si>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</si>
  <si>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</si>
  <si>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</si>
  <si>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</si>
  <si>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</si>
  <si>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</si>
  <si>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</si>
  <si>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</si>
  <si>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</si>
  <si>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</si>
  <si>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</si>
  <si>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</si>
  <si>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</si>
  <si>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</si>
  <si>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</si>
  <si>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</si>
  <si>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</si>
  <si>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</si>
  <si>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</si>
  <si>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</si>
  <si>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</si>
  <si>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</si>
  <si>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</si>
  <si>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</si>
  <si>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</si>
  <si>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2024 01</t>
  </si>
  <si>
    <t>4</t>
  </si>
  <si>
    <t>-527262054</t>
  </si>
  <si>
    <t>VV</t>
  </si>
  <si>
    <t>příl. D.1.1.b.2</t>
  </si>
  <si>
    <t>0,8*1,6</t>
  </si>
  <si>
    <t>113106511</t>
  </si>
  <si>
    <t>Rozebrání dlažeb vozovek a ploch s přemístěním hmot na skládku na vzdálenost do 3 m nebo s naložením na dopravní prostředek, s jakoukoliv výplní spár strojně plochy jednotlivě přes 200 m2 z velkých kostek s ložem z kameniva těženého</t>
  </si>
  <si>
    <t>502593328</t>
  </si>
  <si>
    <t>400,0*1,6</t>
  </si>
  <si>
    <t>3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</si>
  <si>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</si>
  <si>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</si>
  <si>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-1181829871</t>
  </si>
  <si>
    <t>délky dle tabulky kubatur</t>
  </si>
  <si>
    <t>4,0*1,1 "asf. místní</t>
  </si>
  <si>
    <t>0,8*1,1 "zámková dlažba</t>
  </si>
  <si>
    <t>9,2*1,6 "komunikace III. tř</t>
  </si>
  <si>
    <t>400,0*1,1 "dlažba</t>
  </si>
  <si>
    <t>provizorní povrch</t>
  </si>
  <si>
    <t>Součet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</si>
  <si>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</si>
  <si>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</si>
  <si>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-1620501774</t>
  </si>
  <si>
    <t>0,8*1,6 "zámková dlažba</t>
  </si>
  <si>
    <t>9,2*2,1 "komunikace III. tř</t>
  </si>
  <si>
    <t>5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</si>
  <si>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</si>
  <si>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</si>
  <si>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143580523</t>
  </si>
  <si>
    <t>9,2*1,1"komunikace III. tř</t>
  </si>
  <si>
    <t>6</t>
  </si>
  <si>
    <t>113154124-R</t>
  </si>
  <si>
    <t xml:space="preserve">Frézování živičného podkladu nebo krytu  s naložením na dopravní prostředek plochy do 500 m2 bez překážek v trase pruhu šířky přes 0,5 m do 1 m, tloušťky vrstvy 70 mm</t>
  </si>
  <si>
    <t>-2055966669</t>
  </si>
  <si>
    <t>P</t>
  </si>
  <si>
    <t>Poznámka k položce:_x000d_
hmotnost sutě 0,256 t/m2</t>
  </si>
  <si>
    <t>výkres D.1.1.b.2</t>
  </si>
  <si>
    <t>7</t>
  </si>
  <si>
    <t>113154126-R</t>
  </si>
  <si>
    <t xml:space="preserve">Frézování živičného podkladu nebo krytu  s naložením na dopravní prostředek plochy do 500 m2 bez překážek v trase pruhu šířky přes 0,5 m do 1 m, tloušťky vrstvy 60 mm</t>
  </si>
  <si>
    <t>1993452097</t>
  </si>
  <si>
    <t>9,2*2,6 "komunikace III. tř</t>
  </si>
  <si>
    <t>8</t>
  </si>
  <si>
    <t>113154222</t>
  </si>
  <si>
    <t>Frézování živičného podkladu nebo krytu s naložením na dopravní prostředek plochy přes 500 do 1 000 m2 bez překážek v trase pruhu šířky do 1 m, tloušťky vrstvy 40 mm</t>
  </si>
  <si>
    <t>-1138380059</t>
  </si>
  <si>
    <t>Poznámka k položce:_x000d_
hmotnost sutě 0,103 t/m2</t>
  </si>
  <si>
    <t>4,0*1,5 "asf. místní</t>
  </si>
  <si>
    <t>9,2*3,1 "komunikace III. tř</t>
  </si>
  <si>
    <t>9</t>
  </si>
  <si>
    <t>115101201</t>
  </si>
  <si>
    <t>Čerpání vody na dopravní výšku do 10 m s uvažovaným průměrným přítokem do 500 l/min</t>
  </si>
  <si>
    <t>hod</t>
  </si>
  <si>
    <t>-665593466</t>
  </si>
  <si>
    <t>Poznámka k položce:_x000d_
Předpoklad rychlosti výstavby 10,0 m/den</t>
  </si>
  <si>
    <t>414,0/10,0*24</t>
  </si>
  <si>
    <t>10</t>
  </si>
  <si>
    <t>115101301</t>
  </si>
  <si>
    <t>Pohotovost záložní čerpací soupravy pro dopravní výšku do 10 m s uvažovaným průměrným přítokem do 500 l/min</t>
  </si>
  <si>
    <t>den</t>
  </si>
  <si>
    <t>825270211</t>
  </si>
  <si>
    <t>414,0/10,0</t>
  </si>
  <si>
    <t>11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</si>
  <si>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</si>
  <si>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</si>
  <si>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m</t>
  </si>
  <si>
    <t>2132978093</t>
  </si>
  <si>
    <t>9*1,1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</si>
  <si>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</si>
  <si>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</si>
  <si>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512217451</t>
  </si>
  <si>
    <t>7*1,1</t>
  </si>
  <si>
    <t>13</t>
  </si>
  <si>
    <t>130001101</t>
  </si>
  <si>
    <t>Příplatek k cenám hloubených vykopávek za ztížení vykopávky v blízkosti podzemního vedení nebo výbušnin pro jakoukoliv třídu horniny</t>
  </si>
  <si>
    <t>m3</t>
  </si>
  <si>
    <t>-1916317430</t>
  </si>
  <si>
    <t>(9+7)*2*0,5*1,1*(1,46+0,15)</t>
  </si>
  <si>
    <t>14</t>
  </si>
  <si>
    <t>132254205</t>
  </si>
  <si>
    <t>Hloubení zapažených rýh šířky přes 800 do 2 000 mm strojně s urovnáním dna do předepsaného profilu a spádu v hornině třídy těžitelnosti I skupiny 3 přes 500 do 1 000 m3</t>
  </si>
  <si>
    <t>699350355</t>
  </si>
  <si>
    <t>dle tabulky kubatur</t>
  </si>
  <si>
    <t>50 % výkopu</t>
  </si>
  <si>
    <t>443,63*0,5</t>
  </si>
  <si>
    <t>414,0*((0,2+0,1)/2*1,1)*0,5</t>
  </si>
  <si>
    <t>15</t>
  </si>
  <si>
    <t>132354205</t>
  </si>
  <si>
    <t>Hloubení zapažených rýh šířky přes 800 do 2 000 mm strojně s urovnáním dna do předepsaného profilu a spádu v hornině třídy těžitelnosti II skupiny 4 přes 500 do 1 000 m3</t>
  </si>
  <si>
    <t>1870668783</t>
  </si>
  <si>
    <t>443,6*0,5</t>
  </si>
  <si>
    <t>16</t>
  </si>
  <si>
    <t>151811131</t>
  </si>
  <si>
    <t>Zřízení pažicích boxů pro pažení a rozepření stěn rýh podzemního vedení hloubka výkopu do 4 m, šířka do 1,2 m</t>
  </si>
  <si>
    <t>-377361410</t>
  </si>
  <si>
    <t>1210,5</t>
  </si>
  <si>
    <t>17</t>
  </si>
  <si>
    <t>151811231</t>
  </si>
  <si>
    <t>Odstranění pažicích boxů pro pažení a rozepření stěn rýh podzemního vedení hloubka výkopu do 4 m, šířka do 1,2 m</t>
  </si>
  <si>
    <t>-579082370</t>
  </si>
  <si>
    <t>18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</si>
  <si>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</si>
  <si>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</si>
  <si>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1201394130</t>
  </si>
  <si>
    <t>přebytečná zemina</t>
  </si>
  <si>
    <t>255,97</t>
  </si>
  <si>
    <t>-0,25</t>
  </si>
  <si>
    <t>19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</si>
  <si>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</si>
  <si>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</si>
  <si>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-1343124812</t>
  </si>
  <si>
    <t>20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</si>
  <si>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</si>
  <si>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</si>
  <si>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</si>
  <si>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</si>
  <si>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-1050216496</t>
  </si>
  <si>
    <t>255,72*1,8</t>
  </si>
  <si>
    <t>255,97*1,8</t>
  </si>
  <si>
    <t>174101101</t>
  </si>
  <si>
    <t>Zásyp sypaninou z jakékoliv horniny strojně s uložením výkopku ve vrstvách se zhutněním jam, šachet, rýh nebo kolem objektů v těchto vykopávkách</t>
  </si>
  <si>
    <t>879687875</t>
  </si>
  <si>
    <t>211,12 "náhrada výkopku</t>
  </si>
  <si>
    <t>0,25 "zemina z výkopu</t>
  </si>
  <si>
    <t>22</t>
  </si>
  <si>
    <t>M</t>
  </si>
  <si>
    <t>58343959</t>
  </si>
  <si>
    <t>kamenivo drcené hrubé frakce 32/63</t>
  </si>
  <si>
    <t>-344044497</t>
  </si>
  <si>
    <t>těžené kamenivo dle ČSN 736126-1 ŠD fr. 32/63,</t>
  </si>
  <si>
    <t>211,12*2,0</t>
  </si>
  <si>
    <t>-416,728</t>
  </si>
  <si>
    <t>23</t>
  </si>
  <si>
    <t>58344197</t>
  </si>
  <si>
    <t>štěrkodrť frakce 0/63</t>
  </si>
  <si>
    <t>1620789467</t>
  </si>
  <si>
    <t>těžené kamenivo dle ČSN 736126-1 ŠD fr. 0/63</t>
  </si>
  <si>
    <t>9,2*1,1*0,2*2,0 "SUS III. tř</t>
  </si>
  <si>
    <t>1,94*2,0 "místní asf</t>
  </si>
  <si>
    <t>0,25*2,0 "zámková dlažba</t>
  </si>
  <si>
    <t>204,15*2,0 "žulová dlažba</t>
  </si>
  <si>
    <t>24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</si>
  <si>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</si>
  <si>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</si>
  <si>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912684595</t>
  </si>
  <si>
    <t>182,78</t>
  </si>
  <si>
    <t>25</t>
  </si>
  <si>
    <t>58331200</t>
  </si>
  <si>
    <t>štěrkopísek netříděný</t>
  </si>
  <si>
    <t>-1909835237</t>
  </si>
  <si>
    <t>Poznámka k položce:_x000d_
hmotnost 2t/m2</t>
  </si>
  <si>
    <t>182,78*2 'Přepočtené koeficientem množství</t>
  </si>
  <si>
    <t>Zakládání</t>
  </si>
  <si>
    <t>26</t>
  </si>
  <si>
    <t>211531111</t>
  </si>
  <si>
    <t>Výplň kamenivem do rýh odvodňovacích žeber nebo trativodů bez zhutnění, s úpravou povrchu výplně kamenivem hrubým drceným frakce 16 až 63 mm</t>
  </si>
  <si>
    <t>1219618202</t>
  </si>
  <si>
    <t>414,0*((0,2+0,1)/2*1,1)</t>
  </si>
  <si>
    <t>27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</si>
  <si>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</si>
  <si>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</si>
  <si>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-778568111</t>
  </si>
  <si>
    <t>Vodorovné konstrukce</t>
  </si>
  <si>
    <t>28</t>
  </si>
  <si>
    <t>451541111</t>
  </si>
  <si>
    <t>Lože pod potrubí, stoky a drobné objekty v otevřeném výkopu ze štěrkodrtě 0-63 mm</t>
  </si>
  <si>
    <t>1486445592</t>
  </si>
  <si>
    <t>2*0,5 "hydrantová drenáž</t>
  </si>
  <si>
    <t>29</t>
  </si>
  <si>
    <t>451573111</t>
  </si>
  <si>
    <t>Lože pod potrubí, stoky a drobné objekty v otevřeném výkopu z písku a štěrkopísku do 63 mm</t>
  </si>
  <si>
    <t>-544051588</t>
  </si>
  <si>
    <t>45,54</t>
  </si>
  <si>
    <t>30</t>
  </si>
  <si>
    <t>452313141</t>
  </si>
  <si>
    <t>Podkladní a zajišťovací konstrukce z betonu prostého v otevřeném výkopu bez zvýšených nároků na prostředí bloky pro potrubí z betonu tř. C 16/20</t>
  </si>
  <si>
    <t>800804221</t>
  </si>
  <si>
    <t>4*0,3*0,55*0,4 "OB1</t>
  </si>
  <si>
    <t>2*0,25*0,3*0,3 "OB2</t>
  </si>
  <si>
    <t>Komunikace pozemní</t>
  </si>
  <si>
    <t>31</t>
  </si>
  <si>
    <t>564851112</t>
  </si>
  <si>
    <t>Podklad ze štěrkodrti ŠD s rozprostřením a zhutněním plochy přes 100 m2, po zhutnění tl. 160 mm</t>
  </si>
  <si>
    <t>1993054275</t>
  </si>
  <si>
    <t>9,2*1,1 "komunikace III. tř</t>
  </si>
  <si>
    <t>32</t>
  </si>
  <si>
    <t>564861111</t>
  </si>
  <si>
    <t>Podklad ze štěrkodrti ŠD s rozprostřením a zhutněním plochy přes 100 m2, po zhutnění tl. 200 mm</t>
  </si>
  <si>
    <t>908387986</t>
  </si>
  <si>
    <t>dle ČSN 73 6126-1</t>
  </si>
  <si>
    <t>33</t>
  </si>
  <si>
    <t>564861115</t>
  </si>
  <si>
    <t>Podklad ze štěrkodrti ŠD s rozprostřením a zhutněním plochy přes 100 m2, po zhutnění tl. 240 mm</t>
  </si>
  <si>
    <t>199029451</t>
  </si>
  <si>
    <t>34</t>
  </si>
  <si>
    <t>564871115</t>
  </si>
  <si>
    <t>Podklad ze štěrkodrti ŠD s rozprostřením a zhutněním plochy přes 100 m2, po zhutnění tl. 290 mm</t>
  </si>
  <si>
    <t>817227761</t>
  </si>
  <si>
    <t>35</t>
  </si>
  <si>
    <t>565145111</t>
  </si>
  <si>
    <t>Asfaltový beton vrstva podkladní ACP 16 (obalované kamenivo střednězrnné - OKS) s rozprostřením a zhutněním v pruhu šířky přes 1,5 do 3 m, po zhutnění tl. 60 mm</t>
  </si>
  <si>
    <t>-521161149</t>
  </si>
  <si>
    <t>dle ČSN 73 6121</t>
  </si>
  <si>
    <t>36</t>
  </si>
  <si>
    <t>567122111</t>
  </si>
  <si>
    <t>Podklad ze směsi stmelené cementem SC bez dilatačních spár, s rozprostřením a zhutněním SC C 8/10 (KSC I), po zhutnění tl. 120 mm</t>
  </si>
  <si>
    <t>1214501001</t>
  </si>
  <si>
    <t>dle ČSN 73 6124-1</t>
  </si>
  <si>
    <t>37</t>
  </si>
  <si>
    <t>573111112</t>
  </si>
  <si>
    <t>Postřik infiltrační PI z asfaltu silničního s posypem kamenivem, v množství 1,00 kg/m2</t>
  </si>
  <si>
    <t>1989544729</t>
  </si>
  <si>
    <t xml:space="preserve">dle  ČSN 73 6132 </t>
  </si>
  <si>
    <t>38</t>
  </si>
  <si>
    <t>573211109</t>
  </si>
  <si>
    <t>Postřik spojovací PS bez posypu kamenivem z asfaltu silničního, v množství 0,50 kg/m2</t>
  </si>
  <si>
    <t>1295437462</t>
  </si>
  <si>
    <t>39</t>
  </si>
  <si>
    <t>577134111</t>
  </si>
  <si>
    <t>Asfaltový beton vrstva obrusná ACO 11 (ABS) s rozprostřením a se zhutněním z nemodifikovaného asfaltu v pruhu šířky do 3 m tř. I (ACO 11+), po zhutnění tl. 40 mm</t>
  </si>
  <si>
    <t>-2123530224</t>
  </si>
  <si>
    <t>40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</si>
  <si>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</si>
  <si>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</si>
  <si>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-146046465</t>
  </si>
  <si>
    <t>41</t>
  </si>
  <si>
    <t>59245015</t>
  </si>
  <si>
    <t>dlažba zámková betonová tvaru I 200x165mm tl 60mm přírodní</t>
  </si>
  <si>
    <t>-1906946256</t>
  </si>
  <si>
    <t>Poznámka k položce:_x000d_
Spotřeba: 36 kus/m2</t>
  </si>
  <si>
    <t>náhrada 30%</t>
  </si>
  <si>
    <t>1,28*0,3</t>
  </si>
  <si>
    <t>0,384*1,03 'Přepočtené koeficientem množství</t>
  </si>
  <si>
    <t>Trubní vedení</t>
  </si>
  <si>
    <t>42</t>
  </si>
  <si>
    <t>850265121</t>
  </si>
  <si>
    <t>Výřez nebo výsek na potrubí z trub litinových tlakových nebo plastických hmot DN 100</t>
  </si>
  <si>
    <t>kus</t>
  </si>
  <si>
    <t>-831029813</t>
  </si>
  <si>
    <t>43</t>
  </si>
  <si>
    <t>857242122</t>
  </si>
  <si>
    <t>Montáž litinových tvarovek na potrubí litinovém tlakovém jednoosých na potrubí z trub přírubových v otevřeném výkopu, kanálu nebo v šachtě DN 80</t>
  </si>
  <si>
    <t>-361505200</t>
  </si>
  <si>
    <t>44</t>
  </si>
  <si>
    <t>55.505008020016</t>
  </si>
  <si>
    <t>KOLENO PATNÍ PŘÍRUBOVÉ DLOUHÉ 80</t>
  </si>
  <si>
    <t>1843290140</t>
  </si>
  <si>
    <t>45</t>
  </si>
  <si>
    <t>857262122</t>
  </si>
  <si>
    <t>Montáž litinových tvarovek na potrubí litinovém tlakovém jednoosých na potrubí z trub přírubových v otevřeném výkopu, kanálu nebo v šachtě DN 100</t>
  </si>
  <si>
    <t>121109408</t>
  </si>
  <si>
    <t>46</t>
  </si>
  <si>
    <t>55253251</t>
  </si>
  <si>
    <t>tvarovka přírubová litinová vodovodní PN10/16 DN 100 dl 200mm</t>
  </si>
  <si>
    <t>-1850602558</t>
  </si>
  <si>
    <t>47</t>
  </si>
  <si>
    <t>55253661</t>
  </si>
  <si>
    <t>příruba zaslepovací litinová vodovodní PN10/16 X-kus DN 100</t>
  </si>
  <si>
    <t>2002239719</t>
  </si>
  <si>
    <t>48</t>
  </si>
  <si>
    <t>857264122</t>
  </si>
  <si>
    <t>Montáž litinových tvarovek na potrubí litinovém tlakovém odbočných na potrubí z trub přírubových v otevřeném výkopu, kanálu nebo v šachtě DN 100</t>
  </si>
  <si>
    <t>-1043623254</t>
  </si>
  <si>
    <t>49</t>
  </si>
  <si>
    <t>55253517</t>
  </si>
  <si>
    <t>tvarovka přírubová litinová s přírubovou odbočkou,práškový epoxid tl 250µm T-kus DN 100/100</t>
  </si>
  <si>
    <t>-676664197</t>
  </si>
  <si>
    <t>50</t>
  </si>
  <si>
    <t>871251211</t>
  </si>
  <si>
    <t>Montáž vodovodního potrubí z polyetylenu PE100 RC v otevřeném výkopu svařovaných elektrotvarovkou SDR 11/PN16 d 110 x 10,0 mm</t>
  </si>
  <si>
    <t>1480695277</t>
  </si>
  <si>
    <t>51</t>
  </si>
  <si>
    <t>28613550r</t>
  </si>
  <si>
    <t xml:space="preserve">potrubí vodovodní  PE100 RC SDR11 110x10mm typ 2</t>
  </si>
  <si>
    <t>-583688590</t>
  </si>
  <si>
    <t>Poznámka k položce:_x000d_
ztratné 1,5%</t>
  </si>
  <si>
    <t>414*1,015 'Přepočtené koeficientem množství</t>
  </si>
  <si>
    <t>52</t>
  </si>
  <si>
    <t>871341221</t>
  </si>
  <si>
    <t>Montáž vodovodního potrubí z polyetylenu PE100 RC v otevřeném výkopu svařovaných elektrotvarovkou SDR 17/PN10 d 180 x 10,7 mm</t>
  </si>
  <si>
    <t>-133252847</t>
  </si>
  <si>
    <t>53</t>
  </si>
  <si>
    <t>28613580r</t>
  </si>
  <si>
    <t>potrubí HDPE 100 SDR 17 d180</t>
  </si>
  <si>
    <t>-1641492636</t>
  </si>
  <si>
    <t>54</t>
  </si>
  <si>
    <t>877241101</t>
  </si>
  <si>
    <t>Montáž tvarovek na vodovodním plastovém potrubí z polyetylenu PE 100 elektrotvarovek SDR 11/PN16 spojek, oblouků nebo redukcí d 90</t>
  </si>
  <si>
    <t>2017832265</t>
  </si>
  <si>
    <t>55</t>
  </si>
  <si>
    <t>28615974</t>
  </si>
  <si>
    <t>elektrospojka SDR11 PE 100 PN16 D 90mm</t>
  </si>
  <si>
    <t>-2000800682</t>
  </si>
  <si>
    <t>56</t>
  </si>
  <si>
    <t>28653135</t>
  </si>
  <si>
    <t>nákružek lemový PE 100 SDR11 90mm</t>
  </si>
  <si>
    <t>-1614054890</t>
  </si>
  <si>
    <t>57</t>
  </si>
  <si>
    <t>28654368</t>
  </si>
  <si>
    <t>příruba volná k lemovému nákružku z polypropylénu 90</t>
  </si>
  <si>
    <t>-1880043678</t>
  </si>
  <si>
    <t>58</t>
  </si>
  <si>
    <t>877241110</t>
  </si>
  <si>
    <t>Montáž tvarovek na vodovodním plastovém potrubí z polyetylenu PE 100 elektrotvarovek SDR 11/PN16 kolen 45° d 90</t>
  </si>
  <si>
    <t>1256420959</t>
  </si>
  <si>
    <t>59</t>
  </si>
  <si>
    <t>28614948</t>
  </si>
  <si>
    <t>elektrokoleno 45° PE 100 PN16 D 90mm</t>
  </si>
  <si>
    <t>-2116064297</t>
  </si>
  <si>
    <t>60</t>
  </si>
  <si>
    <t>877251101</t>
  </si>
  <si>
    <t>Montáž tvarovek na vodovodním plastovém potrubí z polyetylenu PE 100 elektrotvarovek SDR 11/PN16 spojek, oblouků nebo redukcí d 110</t>
  </si>
  <si>
    <t>-2144047758</t>
  </si>
  <si>
    <t>61</t>
  </si>
  <si>
    <t>28615975</t>
  </si>
  <si>
    <t>elektrospojka SDR11 PE 100 PN16 D 110mm</t>
  </si>
  <si>
    <t>194216335</t>
  </si>
  <si>
    <t>69+4</t>
  </si>
  <si>
    <t>62</t>
  </si>
  <si>
    <t>28614978</t>
  </si>
  <si>
    <t>elektroredukce PE 100 PN16 D 110-90mm</t>
  </si>
  <si>
    <t>2140194712</t>
  </si>
  <si>
    <t>63</t>
  </si>
  <si>
    <t>28653136</t>
  </si>
  <si>
    <t>nákružek lemový PE 100 SDR11 110mm</t>
  </si>
  <si>
    <t>-1143769848</t>
  </si>
  <si>
    <t>64</t>
  </si>
  <si>
    <t>28654410</t>
  </si>
  <si>
    <t>příruba volná k lemovému nákružku z polypropylénu 110</t>
  </si>
  <si>
    <t>-364202330</t>
  </si>
  <si>
    <t>65</t>
  </si>
  <si>
    <t>877251110</t>
  </si>
  <si>
    <t>Montáž tvarovek na vodovodním plastovém potrubí z polyetylenu PE 100 elektrotvarovek SDR 11/PN16 kolen 45° d 110</t>
  </si>
  <si>
    <t>224240667</t>
  </si>
  <si>
    <t>66</t>
  </si>
  <si>
    <t>28614949r11</t>
  </si>
  <si>
    <t>elektrokoleno 11° PE 100 PN16 D 110mm</t>
  </si>
  <si>
    <t>1840426246</t>
  </si>
  <si>
    <t>67</t>
  </si>
  <si>
    <t>28614949</t>
  </si>
  <si>
    <t>elektrokoleno 45° PE 100 PN16 D 110mm</t>
  </si>
  <si>
    <t>-818475976</t>
  </si>
  <si>
    <t>68</t>
  </si>
  <si>
    <t>877251113</t>
  </si>
  <si>
    <t>Montáž tvarovek na vodovodním plastovém potrubí z polyetylenu PE 100 elektrotvarovek SDR 11/PN16 T-kusů d 110</t>
  </si>
  <si>
    <t>-83424813</t>
  </si>
  <si>
    <t>69</t>
  </si>
  <si>
    <t>55.753211034</t>
  </si>
  <si>
    <t>Elektro T-kus redukovaný d 110-90</t>
  </si>
  <si>
    <t>983433393</t>
  </si>
  <si>
    <t>Poznámka k položce:_x000d_
16 bar voda/10 bar plyn; zakrytý odporový drát; 4 mm svařovací konektory</t>
  </si>
  <si>
    <t>70</t>
  </si>
  <si>
    <t>891241112</t>
  </si>
  <si>
    <t>Montáž vodovodních armatur na potrubí šoupátek nebo klapek uzavíracích v otevřeném výkopu nebo v šachtách s osazením zemní soupravy (bez poklopů) DN 80</t>
  </si>
  <si>
    <t>1357967986</t>
  </si>
  <si>
    <t>71</t>
  </si>
  <si>
    <t>42221303</t>
  </si>
  <si>
    <t>šoupátko pitná voda litina GGG 50 krátká stavební dl PN10/16 DN 80x180mm</t>
  </si>
  <si>
    <t>1126633438</t>
  </si>
  <si>
    <t>72</t>
  </si>
  <si>
    <t>55.950108000003</t>
  </si>
  <si>
    <t>SOUPRAVA ZEMNÍ TELESKOPICKÁ E1/A-1,3 -1,8 65-80 E1/80 A (1,3-1,8m)</t>
  </si>
  <si>
    <t>1014351492</t>
  </si>
  <si>
    <t>73</t>
  </si>
  <si>
    <t>891247112</t>
  </si>
  <si>
    <t>Montáž vodovodních armatur na potrubí hydrantů podzemních (bez osazení poklopů) DN 80</t>
  </si>
  <si>
    <t>-1638780516</t>
  </si>
  <si>
    <t>74</t>
  </si>
  <si>
    <t>42273593</t>
  </si>
  <si>
    <t>hydrant podzemní DN 80 PN 16 dvojitý uzávěr s koulí krycí v 1250mm</t>
  </si>
  <si>
    <t>-1122494503</t>
  </si>
  <si>
    <t>75</t>
  </si>
  <si>
    <t>891249961</t>
  </si>
  <si>
    <t>Montáž opravných armatur na potrubí z trub litinových, ocelových nebo plastických hmot potrubních spojek hrdlo/hrdlo DN 80</t>
  </si>
  <si>
    <t>2100235696</t>
  </si>
  <si>
    <t>76</t>
  </si>
  <si>
    <t>31951015</t>
  </si>
  <si>
    <t>potrubní spojka jištěná proti posuvu hrdlo-hrdlo DN 80</t>
  </si>
  <si>
    <t>-400403489</t>
  </si>
  <si>
    <t>77</t>
  </si>
  <si>
    <t>891261112</t>
  </si>
  <si>
    <t>Montáž vodovodních armatur na potrubí šoupátek nebo klapek uzavíracích v otevřeném výkopu nebo v šachtách s osazením zemní soupravy (bez poklopů) DN 100</t>
  </si>
  <si>
    <t>-1558928895</t>
  </si>
  <si>
    <t>78</t>
  </si>
  <si>
    <t>42221304</t>
  </si>
  <si>
    <t>šoupátko pitná voda litina GGG 50 krátká stavební dl PN10/16 DN 100x190mm</t>
  </si>
  <si>
    <t>99622571</t>
  </si>
  <si>
    <t>79</t>
  </si>
  <si>
    <t>55.950110000003</t>
  </si>
  <si>
    <t>SOUPRAVA ZEMNÍ TELESKOPICKÁ E1/A-1,3 -1,8 100 (1,3-1,8m)</t>
  </si>
  <si>
    <t>-1479567816</t>
  </si>
  <si>
    <t>80</t>
  </si>
  <si>
    <t>891261811</t>
  </si>
  <si>
    <t>Demontáž vodovodních armatur na potrubí šoupátek nebo klapek uzavíracích v otevřeném výkopu nebo v šachtách DN 100</t>
  </si>
  <si>
    <t>-542905580</t>
  </si>
  <si>
    <t>81</t>
  </si>
  <si>
    <t>891269951</t>
  </si>
  <si>
    <t>Montáž opravných armatur na potrubí z trub litinových, ocelových nebo plastických hmot potrubních spojek hrdlo/příruba DN 100</t>
  </si>
  <si>
    <t>856148374</t>
  </si>
  <si>
    <t>82</t>
  </si>
  <si>
    <t>31951004</t>
  </si>
  <si>
    <t>potrubní spojka jištěná proti posuvu hrdlo-příruba DN 100</t>
  </si>
  <si>
    <t>986789591</t>
  </si>
  <si>
    <t>83</t>
  </si>
  <si>
    <t>892271111</t>
  </si>
  <si>
    <t>Tlakové zkoušky vodou na potrubí DN 100 nebo 125</t>
  </si>
  <si>
    <t>-1452242087</t>
  </si>
  <si>
    <t>84</t>
  </si>
  <si>
    <t>892273122</t>
  </si>
  <si>
    <t>Proplach a dezinfekce vodovodního potrubí DN od 80 do 125</t>
  </si>
  <si>
    <t>1651996369</t>
  </si>
  <si>
    <t>85</t>
  </si>
  <si>
    <t>892372111</t>
  </si>
  <si>
    <t>Tlakové zkoušky vodou zabezpečení konců potrubí při tlakových zkouškách DN do 300</t>
  </si>
  <si>
    <t>526095027</t>
  </si>
  <si>
    <t>86</t>
  </si>
  <si>
    <t>899401112</t>
  </si>
  <si>
    <t>Osazení poklopů litinových šoupátkových</t>
  </si>
  <si>
    <t>-345223799</t>
  </si>
  <si>
    <t>87</t>
  </si>
  <si>
    <t>42291352r</t>
  </si>
  <si>
    <t>poklop litinový šoupátkový pro zemní soupravy výškově stavitelný</t>
  </si>
  <si>
    <t>1486680812</t>
  </si>
  <si>
    <t>88</t>
  </si>
  <si>
    <t>HWL.348100000000</t>
  </si>
  <si>
    <t xml:space="preserve">PODKLAD. DESKA  UNI UNI</t>
  </si>
  <si>
    <t>1658807489</t>
  </si>
  <si>
    <t>89</t>
  </si>
  <si>
    <t>899401113</t>
  </si>
  <si>
    <t>Osazení poklopů litinových hydrantových</t>
  </si>
  <si>
    <t>-956274587</t>
  </si>
  <si>
    <t>90</t>
  </si>
  <si>
    <t>42291452r</t>
  </si>
  <si>
    <t>poklop litinový hydrantový DN 80 výškově stavitelný</t>
  </si>
  <si>
    <t>-1323976216</t>
  </si>
  <si>
    <t>91</t>
  </si>
  <si>
    <t>55.348200000000</t>
  </si>
  <si>
    <t xml:space="preserve">PODKLAD. DESKA  POD HYDRANT.POKLOP</t>
  </si>
  <si>
    <t>635038496</t>
  </si>
  <si>
    <t>92</t>
  </si>
  <si>
    <t>899713111</t>
  </si>
  <si>
    <t>Orientační tabulky na vodovodních a kanalizačních řadech na sloupku ocelovém nebo betonovém</t>
  </si>
  <si>
    <t>-450656162</t>
  </si>
  <si>
    <t>93</t>
  </si>
  <si>
    <t>14011024</t>
  </si>
  <si>
    <t>trubka ocelová bezešvá hladká jakost 11 353 48,3x2,6mm</t>
  </si>
  <si>
    <t>1378728989</t>
  </si>
  <si>
    <t>2,0*2</t>
  </si>
  <si>
    <t>94</t>
  </si>
  <si>
    <t>59232535</t>
  </si>
  <si>
    <t>patka plotová průběžná 250x250x800mm</t>
  </si>
  <si>
    <t>308280668</t>
  </si>
  <si>
    <t>95</t>
  </si>
  <si>
    <t>899721111</t>
  </si>
  <si>
    <t>Signalizační vodič na potrubí DN do 150 mm</t>
  </si>
  <si>
    <t>1784602141</t>
  </si>
  <si>
    <t>96</t>
  </si>
  <si>
    <t>899722113</t>
  </si>
  <si>
    <t>Krytí potrubí z plastů výstražnou fólií z PVC šířky přes 25 do 34 cm</t>
  </si>
  <si>
    <t>-1922675908</t>
  </si>
  <si>
    <t>97</t>
  </si>
  <si>
    <t>899911204</t>
  </si>
  <si>
    <t>Kluzné objímky (pojízdná sedla) pro zasunutí potrubí do chráničky výšky 15 mm vnějšího průměru potrubí přes 99 do 114 mm</t>
  </si>
  <si>
    <t>-1316684801</t>
  </si>
  <si>
    <t>98</t>
  </si>
  <si>
    <t>899913105-R</t>
  </si>
  <si>
    <t>Příplatek za nerezové šrouby a bandáže přírubových spojů</t>
  </si>
  <si>
    <t>629186829</t>
  </si>
  <si>
    <t>včetně materiálu</t>
  </si>
  <si>
    <t>99</t>
  </si>
  <si>
    <t>899913141</t>
  </si>
  <si>
    <t>Koncové uzavírací manžety chrániček DN potrubí x DN chráničky DN 100 x 150</t>
  </si>
  <si>
    <t>409436277</t>
  </si>
  <si>
    <t>Ostatní konstrukce a práce, bourání</t>
  </si>
  <si>
    <t>100</t>
  </si>
  <si>
    <t>919112233</t>
  </si>
  <si>
    <t>Řezání dilatačních spár v živičném krytu vytvoření komůrky pro těsnící zálivku šířky 20 mm, hloubky 40 mm</t>
  </si>
  <si>
    <t>-541613210</t>
  </si>
  <si>
    <t>4,0*2</t>
  </si>
  <si>
    <t>9,2*2</t>
  </si>
  <si>
    <t>101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</si>
  <si>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</si>
  <si>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</si>
  <si>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-1027887378</t>
  </si>
  <si>
    <t>102</t>
  </si>
  <si>
    <t>919731122</t>
  </si>
  <si>
    <t>Zarovnání styčné plochy podkladu nebo krytu podél vybourané části komunikace nebo zpevněné plochy živičné tl. přes 50 do 100 mm</t>
  </si>
  <si>
    <t>56109832</t>
  </si>
  <si>
    <t>103</t>
  </si>
  <si>
    <t>919735112</t>
  </si>
  <si>
    <t>Řezání stávajícího živičného krytu nebo podkladu hloubky přes 50 do 100 mm</t>
  </si>
  <si>
    <t>-1498772401</t>
  </si>
  <si>
    <t>104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</si>
  <si>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</si>
  <si>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</si>
  <si>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-2065888569</t>
  </si>
  <si>
    <t>1,28*0,7</t>
  </si>
  <si>
    <t>997</t>
  </si>
  <si>
    <t>Přesun sutě</t>
  </si>
  <si>
    <t>105</t>
  </si>
  <si>
    <t>997221551</t>
  </si>
  <si>
    <t>Vodorovná doprava suti bez naložení, ale se složením a s hrubým urovnáním ze sypkých materiálů, na vzdálenost do 1 km</t>
  </si>
  <si>
    <t>1294081596</t>
  </si>
  <si>
    <t>106</t>
  </si>
  <si>
    <t>997221559</t>
  </si>
  <si>
    <t>Vodorovná doprava suti bez naložení, ale se složením a s hrubým urovnáním Příplatek k ceně za každý další započatý 1 km přes 1 km</t>
  </si>
  <si>
    <t>-1324050144</t>
  </si>
  <si>
    <t>9 příplatků</t>
  </si>
  <si>
    <t>9*(568,704-266,88)</t>
  </si>
  <si>
    <t>4 příplatky</t>
  </si>
  <si>
    <t>4*266,88 "rozebrané kostky</t>
  </si>
  <si>
    <t>107</t>
  </si>
  <si>
    <t>997221615</t>
  </si>
  <si>
    <t>Poplatek za uložení stavebního odpadu na skládce (skládkovné) z prostého betonu zatříděného do Katalogu odpadů pod kódem 17 01 01</t>
  </si>
  <si>
    <t>1962119522</t>
  </si>
  <si>
    <t>0,333*0,3</t>
  </si>
  <si>
    <t>151,125</t>
  </si>
  <si>
    <t>108</t>
  </si>
  <si>
    <t>997221645</t>
  </si>
  <si>
    <t>Poplatek za uložení stavebního odpadu na skládce (skládkovné) asfaltového bez obsahu dehtu zatříděného do Katalogu odpadů pod kódem 17 03 02</t>
  </si>
  <si>
    <t>-1632820483</t>
  </si>
  <si>
    <t>2,226+1,126+6,124+3,176</t>
  </si>
  <si>
    <t>109</t>
  </si>
  <si>
    <t>997221655</t>
  </si>
  <si>
    <t>-306182854</t>
  </si>
  <si>
    <t>137,669</t>
  </si>
  <si>
    <t>998</t>
  </si>
  <si>
    <t>Přesun hmot</t>
  </si>
  <si>
    <t>110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</si>
  <si>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</si>
  <si>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</si>
  <si>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1274279974</t>
  </si>
  <si>
    <t>PSV</t>
  </si>
  <si>
    <t>Práce a dodávky PSV</t>
  </si>
  <si>
    <t>789</t>
  </si>
  <si>
    <t>Povrchové úpravy ocelových konstrukcí a technologických zařízení</t>
  </si>
  <si>
    <t>111</t>
  </si>
  <si>
    <t>789321211</t>
  </si>
  <si>
    <t>Zhotovení nátěru ocelových konstrukcí třídy I dvousložkového základního, tloušťky do 80 μm</t>
  </si>
  <si>
    <t>1762962479</t>
  </si>
  <si>
    <t>orientační tyč</t>
  </si>
  <si>
    <t>4,0*0,1517</t>
  </si>
  <si>
    <t>112</t>
  </si>
  <si>
    <t>24623055</t>
  </si>
  <si>
    <t>hmota nátěrová epoxidová vrchní (email) odstín bílý</t>
  </si>
  <si>
    <t>kg</t>
  </si>
  <si>
    <t>-1950533820</t>
  </si>
  <si>
    <t>Poznámka k položce:_x000d_
Spotřeba: 0,11 kg/m2</t>
  </si>
  <si>
    <t>0,11*2*0,607</t>
  </si>
  <si>
    <t>02 - Přepojení přípojek</t>
  </si>
  <si>
    <t>-1040795296</t>
  </si>
  <si>
    <t>50,0*1,6</t>
  </si>
  <si>
    <t>-82562708</t>
  </si>
  <si>
    <t>50,0*1,0 "dlažba</t>
  </si>
  <si>
    <t>1760859086</t>
  </si>
  <si>
    <t>-417423918</t>
  </si>
  <si>
    <t>152,5/10,0*24</t>
  </si>
  <si>
    <t>1279803600</t>
  </si>
  <si>
    <t>152,5/10,0</t>
  </si>
  <si>
    <t>1754962087</t>
  </si>
  <si>
    <t>28*1,0</t>
  </si>
  <si>
    <t>121151113</t>
  </si>
  <si>
    <t>Sejmutí ornice strojně při souvislé ploše přes 100 do 500 m2, tl. vrstvy do 200 mm</t>
  </si>
  <si>
    <t>1846684400</t>
  </si>
  <si>
    <t>102,5*1,0</t>
  </si>
  <si>
    <t>339581138</t>
  </si>
  <si>
    <t>(28)*2*0,5*1,0*(1,5+0,15)</t>
  </si>
  <si>
    <t>1767698540</t>
  </si>
  <si>
    <t>183,75*0,5</t>
  </si>
  <si>
    <t>152,5*((0,2+0,1)/2*1,0)*0,5</t>
  </si>
  <si>
    <t>617910851</t>
  </si>
  <si>
    <t>2094615891</t>
  </si>
  <si>
    <t>457,5</t>
  </si>
  <si>
    <t>787957596</t>
  </si>
  <si>
    <t>-381788092</t>
  </si>
  <si>
    <t>103,313</t>
  </si>
  <si>
    <t>-88,31</t>
  </si>
  <si>
    <t>-2029070751</t>
  </si>
  <si>
    <t>-962287159</t>
  </si>
  <si>
    <t>15,003*1,8</t>
  </si>
  <si>
    <t>103,313*1,8</t>
  </si>
  <si>
    <t>-153652877</t>
  </si>
  <si>
    <t>28,9 "náhrada výkopku</t>
  </si>
  <si>
    <t>88,31 "zemina z výkopu</t>
  </si>
  <si>
    <t>208652397</t>
  </si>
  <si>
    <t>28,9*2,0</t>
  </si>
  <si>
    <t>-629269257</t>
  </si>
  <si>
    <t>51,13</t>
  </si>
  <si>
    <t>361527701</t>
  </si>
  <si>
    <t>51,13*2 'Přepočtené koeficientem množství</t>
  </si>
  <si>
    <t>181151331</t>
  </si>
  <si>
    <t>Plošná úprava terénu v zemině skupiny 1 až 4 s urovnáním povrchu bez doplnění ornice souvislé plochy přes 500 m2 při nerovnostech terénu přes 150 do 200 mm v rovině nebo na svahu do 1:5</t>
  </si>
  <si>
    <t>-914016139</t>
  </si>
  <si>
    <t>102,5*2,0</t>
  </si>
  <si>
    <t>181351103</t>
  </si>
  <si>
    <t>Rozprostření a urovnání ornice v rovině nebo ve svahu sklonu do 1:5 strojně při souvislé ploše přes 100 do 500 m2, tl. vrstvy do 200 mm</t>
  </si>
  <si>
    <t>435901539</t>
  </si>
  <si>
    <t>dle položky sejmutí ornice</t>
  </si>
  <si>
    <t>181451121</t>
  </si>
  <si>
    <t>Založení trávníku na půdě předem připravené plochy přes 1000 m2 výsevem včetně utažení lučního v rovině nebo na svahu do 1:5</t>
  </si>
  <si>
    <t>-242630274</t>
  </si>
  <si>
    <t>205,0+102,5</t>
  </si>
  <si>
    <t>00572472</t>
  </si>
  <si>
    <t>osivo směs travní krajinná-rovinná</t>
  </si>
  <si>
    <t>1058170055</t>
  </si>
  <si>
    <t>307,5*0,02</t>
  </si>
  <si>
    <t>-2086375440</t>
  </si>
  <si>
    <t>152,2*((0,2+0,1)/2*1,0)</t>
  </si>
  <si>
    <t>811948924</t>
  </si>
  <si>
    <t>-2084059191</t>
  </si>
  <si>
    <t>15,25</t>
  </si>
  <si>
    <t>-1408497157</t>
  </si>
  <si>
    <t>-1741875729</t>
  </si>
  <si>
    <t>871161211</t>
  </si>
  <si>
    <t>Montáž vodovodního potrubí z polyetylenu PE100 RC v otevřeném výkopu svařovaných elektrotvarovkou SDR 11/PN16 d 32 x 3,0 mm</t>
  </si>
  <si>
    <t>1616986869</t>
  </si>
  <si>
    <t>28613110r</t>
  </si>
  <si>
    <t xml:space="preserve">potrubí vodovodní  PE100  PN 16 SDR11 32x3,0mm</t>
  </si>
  <si>
    <t>-663773689</t>
  </si>
  <si>
    <t>70,5*1,015 'Přepočtené koeficientem množství</t>
  </si>
  <si>
    <t>871171211</t>
  </si>
  <si>
    <t>Montáž vodovodního potrubí z polyetylenu PE100 RC v otevřeném výkopu svařovaných elektrotvarovkou SDR 11/PN16 d 40 x 3,7 mm</t>
  </si>
  <si>
    <t>341948322</t>
  </si>
  <si>
    <t>28613111r</t>
  </si>
  <si>
    <t xml:space="preserve">potrubí vodovodní  PE100 PN 16 SDR11 40x3,7mm</t>
  </si>
  <si>
    <t>1443790489</t>
  </si>
  <si>
    <t>82*1,015 'Přepočtené koeficientem množství</t>
  </si>
  <si>
    <t>871241211</t>
  </si>
  <si>
    <t>Montáž vodovodního potrubí z polyetylenu PE100 RC v otevřeném výkopu svařovaných elektrotvarovkou SDR 11/PN16 d 90 x 8,2 mm</t>
  </si>
  <si>
    <t>67738716</t>
  </si>
  <si>
    <t>28613115r</t>
  </si>
  <si>
    <t xml:space="preserve">potrubí  PE100  PN 16 SDR11 90x8,2mm</t>
  </si>
  <si>
    <t>70050333</t>
  </si>
  <si>
    <t>877162001</t>
  </si>
  <si>
    <t>Montáž svěrných (mechanických) spojek na vodovodním potrubí spojek, kolen 90° nebo redukcí d 32</t>
  </si>
  <si>
    <t>-1994054670</t>
  </si>
  <si>
    <t>55.2110032</t>
  </si>
  <si>
    <t>spojka ISIFLO d32/1"</t>
  </si>
  <si>
    <t>-1328751478</t>
  </si>
  <si>
    <t>877172001</t>
  </si>
  <si>
    <t>Montáž svěrných (mechanických) spojek na vodovodním potrubí spojek, kolen 90° nebo redukcí d 40</t>
  </si>
  <si>
    <t>124348228</t>
  </si>
  <si>
    <t>55.2110040</t>
  </si>
  <si>
    <t>spojka ISIFLO d40/1"</t>
  </si>
  <si>
    <t>-1755938510</t>
  </si>
  <si>
    <t>877211101</t>
  </si>
  <si>
    <t>Montáž tvarovek na vodovodním plastovém potrubí z polyetylenu PE 100 elektrotvarovek SDR 11/PN16 spojek, oblouků nebo redukcí d 63</t>
  </si>
  <si>
    <t>-763857827</t>
  </si>
  <si>
    <t>28614974</t>
  </si>
  <si>
    <t>elektroredukce PE 100 PN16 D 63-32mm</t>
  </si>
  <si>
    <t>756523547</t>
  </si>
  <si>
    <t>28614975</t>
  </si>
  <si>
    <t>elektroredukce PE 100 PN16 D 63-40mm</t>
  </si>
  <si>
    <t>307661530</t>
  </si>
  <si>
    <t>877251127</t>
  </si>
  <si>
    <t>Montáž tvarovek na vodovodním plastovém potrubí z polyetylenu PE 100 elektrotvarovek SDR 11/PN16 T-kusů navrtávacích s ventilem a 360° otočnou odbočkou d 110/63</t>
  </si>
  <si>
    <t>393132190</t>
  </si>
  <si>
    <t>28614051</t>
  </si>
  <si>
    <t>tvarovka T-kus navrtávací s ventilem, s odbočkou 360° D 110-63mm</t>
  </si>
  <si>
    <t>-1918768679</t>
  </si>
  <si>
    <t>D960110016003</t>
  </si>
  <si>
    <t>SOUPRAVA ZEMNÍ TELESKOPICKÁ DOM. ŠOUPÁTKA-1,0-1,6 3/4"-2" (1,0-1,6m)</t>
  </si>
  <si>
    <t>289356264</t>
  </si>
  <si>
    <t>899401111</t>
  </si>
  <si>
    <t>Osazení poklopů litinových ventilových</t>
  </si>
  <si>
    <t>-1458298000</t>
  </si>
  <si>
    <t>42291402</t>
  </si>
  <si>
    <t>poklop litinový ventilový</t>
  </si>
  <si>
    <t>-134995131</t>
  </si>
  <si>
    <t>55.348100000000</t>
  </si>
  <si>
    <t>593782134</t>
  </si>
  <si>
    <t>-1337766329</t>
  </si>
  <si>
    <t>-1973951777</t>
  </si>
  <si>
    <t>9*(64,11-33,36)</t>
  </si>
  <si>
    <t>4*33,36"rozebrané kostky</t>
  </si>
  <si>
    <t>136470927</t>
  </si>
  <si>
    <t>16,25</t>
  </si>
  <si>
    <t>-1814479264</t>
  </si>
  <si>
    <t>14,5</t>
  </si>
  <si>
    <t>-326476006</t>
  </si>
  <si>
    <t>03 -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</si>
  <si>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</si>
  <si>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</si>
  <si>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</si>
  <si>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</si>
  <si>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</si>
  <si>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</si>
  <si>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</si>
  <si>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</si>
  <si>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</si>
  <si>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</si>
  <si>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</si>
  <si>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</si>
  <si>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</si>
  <si>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</si>
  <si>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</si>
  <si>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</si>
  <si>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</si>
  <si>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</si>
  <si>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</si>
  <si>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</si>
  <si>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</si>
  <si>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</si>
  <si>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</si>
  <si>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</si>
  <si>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</si>
  <si>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</si>
  <si>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</si>
  <si>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</si>
  <si>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</si>
  <si>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</si>
  <si>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</si>
  <si>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</si>
  <si>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</si>
  <si>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</si>
  <si>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</si>
  <si>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</si>
  <si>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</si>
  <si>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</si>
  <si>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</si>
  <si>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</si>
  <si>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</si>
  <si>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</si>
  <si>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</si>
  <si>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 xml:space="preserve">Poznámka k položce:_x000d_
Poznámka k položce: dle obecných podmínek technických specifikací a zápisů ve stavebních denících ( např.  zkoušky hutnění, apd.) Neuvedené v jiných částech výkazů výměr.</t>
  </si>
  <si>
    <t>X31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</si>
  <si>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</si>
  <si>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</si>
  <si>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X32</t>
  </si>
  <si>
    <t>Vypracování geometrického plánu v celém rozsahu stavby</t>
  </si>
  <si>
    <t>Poznámka k položce:_x000d_
Poznámka k položce: Geometrický plán bude vypracován v 3 vyhotoveních v listinné podobě</t>
  </si>
  <si>
    <t>X33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</si>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</sst>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5" borderId="22" xfId="0" applyFont="1" applyFill="1" applyBorder="1" applyAlignment="1" applyProtection="1">
      <alignment horizontal="center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54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55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57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56</v>
      </c>
      <c r="AI60" s="42"/>
      <c r="AJ60" s="42"/>
      <c r="AK60" s="42"/>
      <c r="AL60" s="42"/>
      <c r="AM60" s="64" t="s">
        <v>57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58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59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56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57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56</v>
      </c>
      <c r="AI75" s="42"/>
      <c r="AJ75" s="42"/>
      <c r="AK75" s="42"/>
      <c r="AL75" s="42"/>
      <c r="AM75" s="64" t="s">
        <v>57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60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M23/055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Čeperka, ul. Dvořákova - vodovod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Čeperka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61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Jiří Myslík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62</v>
      </c>
      <c r="D92" s="94"/>
      <c r="E92" s="94"/>
      <c r="F92" s="94"/>
      <c r="G92" s="94"/>
      <c r="H92" s="95"/>
      <c r="I92" s="96" t="s">
        <v>63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64</v>
      </c>
      <c r="AH92" s="94"/>
      <c r="AI92" s="94"/>
      <c r="AJ92" s="94"/>
      <c r="AK92" s="94"/>
      <c r="AL92" s="94"/>
      <c r="AM92" s="94"/>
      <c r="AN92" s="96" t="s">
        <v>65</v>
      </c>
      <c r="AO92" s="94"/>
      <c r="AP92" s="98"/>
      <c r="AQ92" s="99" t="s">
        <v>66</v>
      </c>
      <c r="AR92" s="44"/>
      <c r="AS92" s="100" t="s">
        <v>67</v>
      </c>
      <c r="AT92" s="101" t="s">
        <v>68</v>
      </c>
      <c r="AU92" s="101" t="s">
        <v>69</v>
      </c>
      <c r="AV92" s="101" t="s">
        <v>70</v>
      </c>
      <c r="AW92" s="101" t="s">
        <v>71</v>
      </c>
      <c r="AX92" s="101" t="s">
        <v>72</v>
      </c>
      <c r="AY92" s="101" t="s">
        <v>73</v>
      </c>
      <c r="AZ92" s="101" t="s">
        <v>74</v>
      </c>
      <c r="BA92" s="101" t="s">
        <v>75</v>
      </c>
      <c r="BB92" s="101" t="s">
        <v>76</v>
      </c>
      <c r="BC92" s="101" t="s">
        <v>77</v>
      </c>
      <c r="BD92" s="102" t="s">
        <v>78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79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80</v>
      </c>
      <c r="BT94" s="117" t="s">
        <v>81</v>
      </c>
      <c r="BU94" s="118" t="s">
        <v>82</v>
      </c>
      <c r="BV94" s="117" t="s">
        <v>83</v>
      </c>
      <c r="BW94" s="117" t="s">
        <v>5</v>
      </c>
      <c r="BX94" s="117" t="s">
        <v>84</v>
      </c>
      <c r="CL94" s="117" t="s">
        <v>1</v>
      </c>
    </row>
    <row r="95" s="7" customFormat="1" ht="16.5" customHeight="1">
      <c r="A95" s="119" t="s">
        <v>85</v>
      </c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87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Vodovod'!J30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88</v>
      </c>
      <c r="AR95" s="126"/>
      <c r="AS95" s="127">
        <v>0</v>
      </c>
      <c r="AT95" s="128">
        <f>ROUND(SUM(AV95:AW95),2)</f>
        <v>0</v>
      </c>
      <c r="AU95" s="129">
        <f>'01 - Vodovod'!P127</f>
        <v>0</v>
      </c>
      <c r="AV95" s="128">
        <f>'01 - Vodovod'!J33</f>
        <v>0</v>
      </c>
      <c r="AW95" s="128">
        <f>'01 - Vodovod'!J34</f>
        <v>0</v>
      </c>
      <c r="AX95" s="128">
        <f>'01 - Vodovod'!J35</f>
        <v>0</v>
      </c>
      <c r="AY95" s="128">
        <f>'01 - Vodovod'!J36</f>
        <v>0</v>
      </c>
      <c r="AZ95" s="128">
        <f>'01 - Vodovod'!F33</f>
        <v>0</v>
      </c>
      <c r="BA95" s="128">
        <f>'01 - Vodovod'!F34</f>
        <v>0</v>
      </c>
      <c r="BB95" s="128">
        <f>'01 - Vodovod'!F35</f>
        <v>0</v>
      </c>
      <c r="BC95" s="128">
        <f>'01 - Vodovod'!F36</f>
        <v>0</v>
      </c>
      <c r="BD95" s="130">
        <f>'01 - Vodovod'!F37</f>
        <v>0</v>
      </c>
      <c r="BE95" s="7"/>
      <c r="BT95" s="131" t="s">
        <v>89</v>
      </c>
      <c r="BV95" s="131" t="s">
        <v>83</v>
      </c>
      <c r="BW95" s="131" t="s">
        <v>90</v>
      </c>
      <c r="BX95" s="131" t="s">
        <v>5</v>
      </c>
      <c r="CL95" s="131" t="s">
        <v>1</v>
      </c>
      <c r="CM95" s="131" t="s">
        <v>91</v>
      </c>
    </row>
    <row r="96" s="7" customFormat="1" ht="16.5" customHeight="1">
      <c r="A96" s="119" t="s">
        <v>85</v>
      </c>
      <c r="B96" s="120"/>
      <c r="C96" s="121"/>
      <c r="D96" s="122" t="s">
        <v>92</v>
      </c>
      <c r="E96" s="122"/>
      <c r="F96" s="122"/>
      <c r="G96" s="122"/>
      <c r="H96" s="122"/>
      <c r="I96" s="123"/>
      <c r="J96" s="122" t="s">
        <v>93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Přepojení přípojek'!J30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88</v>
      </c>
      <c r="AR96" s="126"/>
      <c r="AS96" s="127">
        <v>0</v>
      </c>
      <c r="AT96" s="128">
        <f>ROUND(SUM(AV96:AW96),2)</f>
        <v>0</v>
      </c>
      <c r="AU96" s="129">
        <f>'02 - Přepojení přípojek'!P124</f>
        <v>0</v>
      </c>
      <c r="AV96" s="128">
        <f>'02 - Přepojení přípojek'!J33</f>
        <v>0</v>
      </c>
      <c r="AW96" s="128">
        <f>'02 - Přepojení přípojek'!J34</f>
        <v>0</v>
      </c>
      <c r="AX96" s="128">
        <f>'02 - Přepojení přípojek'!J35</f>
        <v>0</v>
      </c>
      <c r="AY96" s="128">
        <f>'02 - Přepojení přípojek'!J36</f>
        <v>0</v>
      </c>
      <c r="AZ96" s="128">
        <f>'02 - Přepojení přípojek'!F33</f>
        <v>0</v>
      </c>
      <c r="BA96" s="128">
        <f>'02 - Přepojení přípojek'!F34</f>
        <v>0</v>
      </c>
      <c r="BB96" s="128">
        <f>'02 - Přepojení přípojek'!F35</f>
        <v>0</v>
      </c>
      <c r="BC96" s="128">
        <f>'02 - Přepojení přípojek'!F36</f>
        <v>0</v>
      </c>
      <c r="BD96" s="130">
        <f>'02 - Přepojení přípojek'!F37</f>
        <v>0</v>
      </c>
      <c r="BE96" s="7"/>
      <c r="BT96" s="131" t="s">
        <v>89</v>
      </c>
      <c r="BV96" s="131" t="s">
        <v>83</v>
      </c>
      <c r="BW96" s="131" t="s">
        <v>94</v>
      </c>
      <c r="BX96" s="131" t="s">
        <v>5</v>
      </c>
      <c r="CL96" s="131" t="s">
        <v>1</v>
      </c>
      <c r="CM96" s="131" t="s">
        <v>91</v>
      </c>
    </row>
    <row r="97" s="7" customFormat="1" ht="16.5" customHeight="1">
      <c r="A97" s="119" t="s">
        <v>85</v>
      </c>
      <c r="B97" s="120"/>
      <c r="C97" s="121"/>
      <c r="D97" s="122" t="s">
        <v>95</v>
      </c>
      <c r="E97" s="122"/>
      <c r="F97" s="122"/>
      <c r="G97" s="122"/>
      <c r="H97" s="122"/>
      <c r="I97" s="123"/>
      <c r="J97" s="122" t="s">
        <v>96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Vedlejší a ostatní n...'!J30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88</v>
      </c>
      <c r="AR97" s="126"/>
      <c r="AS97" s="132">
        <v>0</v>
      </c>
      <c r="AT97" s="133">
        <f>ROUND(SUM(AV97:AW97),2)</f>
        <v>0</v>
      </c>
      <c r="AU97" s="134">
        <f>'03 - Vedlejší a ostatní n...'!P124</f>
        <v>0</v>
      </c>
      <c r="AV97" s="133">
        <f>'03 - Vedlejší a ostatní n...'!J33</f>
        <v>0</v>
      </c>
      <c r="AW97" s="133">
        <f>'03 - Vedlejší a ostatní n...'!J34</f>
        <v>0</v>
      </c>
      <c r="AX97" s="133">
        <f>'03 - Vedlejší a ostatní n...'!J35</f>
        <v>0</v>
      </c>
      <c r="AY97" s="133">
        <f>'03 - Vedlejší a ostatní n...'!J36</f>
        <v>0</v>
      </c>
      <c r="AZ97" s="133">
        <f>'03 - Vedlejší a ostatní n...'!F33</f>
        <v>0</v>
      </c>
      <c r="BA97" s="133">
        <f>'03 - Vedlejší a ostatní n...'!F34</f>
        <v>0</v>
      </c>
      <c r="BB97" s="133">
        <f>'03 - Vedlejší a ostatní n...'!F35</f>
        <v>0</v>
      </c>
      <c r="BC97" s="133">
        <f>'03 - Vedlejší a ostatní n...'!F36</f>
        <v>0</v>
      </c>
      <c r="BD97" s="135">
        <f>'03 - Vedlejší a ostatní n...'!F37</f>
        <v>0</v>
      </c>
      <c r="BE97" s="7"/>
      <c r="BT97" s="131" t="s">
        <v>89</v>
      </c>
      <c r="BV97" s="131" t="s">
        <v>83</v>
      </c>
      <c r="BW97" s="131" t="s">
        <v>97</v>
      </c>
      <c r="BX97" s="131" t="s">
        <v>5</v>
      </c>
      <c r="CL97" s="131" t="s">
        <v>1</v>
      </c>
      <c r="CM97" s="131" t="s">
        <v>91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jSQissuT/OzZvTFpkvE4iRpaTghsImLBTNCKUp0RN16Hta/bvoe9wwnZs8NjDbulGDCVdTECj5CSQ+xIWnMcBA==" hashValue="nY4Zz0AaHe+OSFc5QSGqzFXAC7eKIlZhnJvuR7ux1VHMGw0bJET9RU4LsGEgLwENHX5xZX9ctV7yNXQaCx4Cs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Vodovod'!C2" display="/"/>
    <hyperlink ref="A96" location="'02 - Přepojení přípojek'!C2" display="/"/>
    <hyperlink ref="A97" location="'03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Čeperka, ul. Dvořákova - vodovod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40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ROUND((SUM(BE127:BE427)),  2)</f>
        <v>0</v>
      </c>
      <c r="G33" s="38"/>
      <c r="H33" s="38"/>
      <c r="I33" s="155">
        <v>0.20999999999999999</v>
      </c>
      <c r="J33" s="154">
        <f>ROUND(((SUM(BE127:BE427))*I33),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ROUND((SUM(BF127:BF427)),  2)</f>
        <v>0</v>
      </c>
      <c r="G34" s="38"/>
      <c r="H34" s="38"/>
      <c r="I34" s="155">
        <v>0.12</v>
      </c>
      <c r="J34" s="154">
        <f>ROUND(((SUM(BF127:BF427))*I34),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ROUND((SUM(BG127:BG427)),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ROUND((SUM(BH127:BH427)),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ROUND((SUM(BI127:BI427)),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Čeperka, ul. Dvořákova - vodovod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Vodovod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Čeperka</v>
      </c>
      <c r="G89" s="40"/>
      <c r="H89" s="40"/>
      <c r="I89" s="32" t="s">
        <v>22</v>
      </c>
      <c r="J89" s="79" t="str">
        <f>IF(J12="","",J12)</f>
        <v>19. 5. 2024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32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Jiří Myslík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J240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J245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J256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J316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112</v>
      </c>
      <c r="E103" s="188"/>
      <c r="F103" s="188"/>
      <c r="G103" s="188"/>
      <c r="H103" s="188"/>
      <c r="I103" s="188"/>
      <c r="J103" s="189">
        <f>J383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113</v>
      </c>
      <c r="E104" s="188"/>
      <c r="F104" s="188"/>
      <c r="G104" s="188"/>
      <c r="H104" s="188"/>
      <c r="I104" s="188"/>
      <c r="J104" s="189">
        <f>J402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114</v>
      </c>
      <c r="E105" s="188"/>
      <c r="F105" s="188"/>
      <c r="G105" s="188"/>
      <c r="H105" s="188"/>
      <c r="I105" s="188"/>
      <c r="J105" s="189">
        <f>J418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115</v>
      </c>
      <c r="E106" s="182"/>
      <c r="F106" s="182"/>
      <c r="G106" s="182"/>
      <c r="H106" s="182"/>
      <c r="I106" s="182"/>
      <c r="J106" s="183">
        <f>J420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116</v>
      </c>
      <c r="E107" s="188"/>
      <c r="F107" s="188"/>
      <c r="G107" s="188"/>
      <c r="H107" s="188"/>
      <c r="I107" s="188"/>
      <c r="J107" s="189">
        <f>J421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Čeperka, ul. Dvořákova - vodovod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99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01 - Vodovod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Čeperka</v>
      </c>
      <c r="G121" s="40"/>
      <c r="H121" s="40"/>
      <c r="I121" s="32" t="s">
        <v>22</v>
      </c>
      <c r="J121" s="79" t="str">
        <f>IF(J12="","",J12)</f>
        <v>19. 5. 2024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Vodovody a kanalizace Pardubice, a.s.</v>
      </c>
      <c r="G123" s="40"/>
      <c r="H123" s="40"/>
      <c r="I123" s="32" t="s">
        <v>32</v>
      </c>
      <c r="J123" s="36" t="str">
        <f>E21</f>
        <v>Multiaqua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37</v>
      </c>
      <c r="J124" s="36" t="str">
        <f>E24</f>
        <v>Jiří Myslík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118</v>
      </c>
      <c r="D126" s="194" t="s">
        <v>66</v>
      </c>
      <c r="E126" s="194" t="s">
        <v>62</v>
      </c>
      <c r="F126" s="194" t="s">
        <v>63</v>
      </c>
      <c r="G126" s="194" t="s">
        <v>119</v>
      </c>
      <c r="H126" s="194" t="s">
        <v>120</v>
      </c>
      <c r="I126" s="194" t="s">
        <v>121</v>
      </c>
      <c r="J126" s="194" t="s">
        <v>103</v>
      </c>
      <c r="K126" s="195" t="s">
        <v>122</v>
      </c>
      <c r="L126" s="196"/>
      <c r="M126" s="100" t="s">
        <v>1</v>
      </c>
      <c r="N126" s="101" t="s">
        <v>45</v>
      </c>
      <c r="O126" s="101" t="s">
        <v>123</v>
      </c>
      <c r="P126" s="101" t="s">
        <v>124</v>
      </c>
      <c r="Q126" s="101" t="s">
        <v>125</v>
      </c>
      <c r="R126" s="101" t="s">
        <v>126</v>
      </c>
      <c r="S126" s="101" t="s">
        <v>127</v>
      </c>
      <c r="T126" s="102" t="s">
        <v>128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129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P128+P420</f>
        <v>0</v>
      </c>
      <c r="Q127" s="104"/>
      <c r="R127" s="199">
        <f>R128+R420</f>
        <v>1004.555491</v>
      </c>
      <c r="S127" s="104"/>
      <c r="T127" s="200">
        <f>T128+T420</f>
        <v>568.70396000000005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80</v>
      </c>
      <c r="AU127" s="17" t="s">
        <v>105</v>
      </c>
      <c r="BK127" s="201">
        <f>BK128+BK420</f>
        <v>0</v>
      </c>
    </row>
    <row r="128" s="12" customFormat="1" ht="25.92" customHeight="1">
      <c r="A128" s="12"/>
      <c r="B128" s="202"/>
      <c r="C128" s="203"/>
      <c r="D128" s="204" t="s">
        <v>80</v>
      </c>
      <c r="E128" s="205" t="s">
        <v>130</v>
      </c>
      <c r="F128" s="205" t="s">
        <v>131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P129+P240+P245+P256+P316+P383+P402+P418</f>
        <v>0</v>
      </c>
      <c r="Q128" s="210"/>
      <c r="R128" s="211">
        <f>R129+R240+R245+R256+R316+R383+R402+R418</f>
        <v>1004.555357</v>
      </c>
      <c r="S128" s="210"/>
      <c r="T128" s="212">
        <f>T129+T240+T245+T256+T316+T383+T402+T418</f>
        <v>568.70396000000005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89</v>
      </c>
      <c r="AT128" s="214" t="s">
        <v>80</v>
      </c>
      <c r="AU128" s="214" t="s">
        <v>81</v>
      </c>
      <c r="AY128" s="213" t="s">
        <v>132</v>
      </c>
      <c r="BK128" s="215">
        <f>BK129+BK240+BK245+BK256+BK316+BK383+BK402+BK418</f>
        <v>0</v>
      </c>
    </row>
    <row r="129" s="12" customFormat="1" ht="22.8" customHeight="1">
      <c r="A129" s="12"/>
      <c r="B129" s="202"/>
      <c r="C129" s="203"/>
      <c r="D129" s="204" t="s">
        <v>80</v>
      </c>
      <c r="E129" s="216" t="s">
        <v>89</v>
      </c>
      <c r="F129" s="216" t="s">
        <v>133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SUM(P130:P239)</f>
        <v>0</v>
      </c>
      <c r="Q129" s="210"/>
      <c r="R129" s="211">
        <f>SUM(R130:R239)</f>
        <v>788.90588960000002</v>
      </c>
      <c r="S129" s="210"/>
      <c r="T129" s="212">
        <f>SUM(T130:T239)</f>
        <v>568.65876000000003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89</v>
      </c>
      <c r="AT129" s="214" t="s">
        <v>80</v>
      </c>
      <c r="AU129" s="214" t="s">
        <v>89</v>
      </c>
      <c r="AY129" s="213" t="s">
        <v>132</v>
      </c>
      <c r="BK129" s="215">
        <f>SUM(BK130:BK239)</f>
        <v>0</v>
      </c>
    </row>
    <row r="130" s="2" customFormat="1" ht="62.7" customHeight="1">
      <c r="A130" s="38"/>
      <c r="B130" s="39"/>
      <c r="C130" s="218" t="s">
        <v>89</v>
      </c>
      <c r="D130" s="218" t="s">
        <v>134</v>
      </c>
      <c r="E130" s="219" t="s">
        <v>135</v>
      </c>
      <c r="F130" s="220" t="s">
        <v>136</v>
      </c>
      <c r="G130" s="221" t="s">
        <v>137</v>
      </c>
      <c r="H130" s="222">
        <v>1.28</v>
      </c>
      <c r="I130" s="223"/>
      <c r="J130" s="224">
        <f>ROUND(I130*H130,2)</f>
        <v>0</v>
      </c>
      <c r="K130" s="220" t="s">
        <v>138</v>
      </c>
      <c r="L130" s="44"/>
      <c r="M130" s="225" t="s">
        <v>1</v>
      </c>
      <c r="N130" s="226" t="s">
        <v>46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0.26000000000000001</v>
      </c>
      <c r="T130" s="228">
        <f>S130*H130</f>
        <v>0.33280000000000004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139</v>
      </c>
      <c r="AT130" s="229" t="s">
        <v>134</v>
      </c>
      <c r="AU130" s="229" t="s">
        <v>91</v>
      </c>
      <c r="AY130" s="17" t="s">
        <v>132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89</v>
      </c>
      <c r="BK130" s="230">
        <f>ROUND(I130*H130,2)</f>
        <v>0</v>
      </c>
      <c r="BL130" s="17" t="s">
        <v>139</v>
      </c>
      <c r="BM130" s="229" t="s">
        <v>140</v>
      </c>
    </row>
    <row r="131" s="13" customFormat="1">
      <c r="A131" s="13"/>
      <c r="B131" s="231"/>
      <c r="C131" s="232"/>
      <c r="D131" s="233" t="s">
        <v>141</v>
      </c>
      <c r="E131" s="234" t="s">
        <v>1</v>
      </c>
      <c r="F131" s="235" t="s">
        <v>142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141</v>
      </c>
      <c r="AU131" s="241" t="s">
        <v>91</v>
      </c>
      <c r="AV131" s="13" t="s">
        <v>89</v>
      </c>
      <c r="AW131" s="13" t="s">
        <v>36</v>
      </c>
      <c r="AX131" s="13" t="s">
        <v>81</v>
      </c>
      <c r="AY131" s="241" t="s">
        <v>132</v>
      </c>
    </row>
    <row r="132" s="14" customFormat="1">
      <c r="A132" s="14"/>
      <c r="B132" s="242"/>
      <c r="C132" s="243"/>
      <c r="D132" s="233" t="s">
        <v>141</v>
      </c>
      <c r="E132" s="244" t="s">
        <v>1</v>
      </c>
      <c r="F132" s="245" t="s">
        <v>143</v>
      </c>
      <c r="G132" s="243"/>
      <c r="H132" s="246">
        <v>1.28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141</v>
      </c>
      <c r="AU132" s="252" t="s">
        <v>91</v>
      </c>
      <c r="AV132" s="14" t="s">
        <v>91</v>
      </c>
      <c r="AW132" s="14" t="s">
        <v>36</v>
      </c>
      <c r="AX132" s="14" t="s">
        <v>89</v>
      </c>
      <c r="AY132" s="252" t="s">
        <v>132</v>
      </c>
    </row>
    <row r="133" s="2" customFormat="1" ht="66.75" customHeight="1">
      <c r="A133" s="38"/>
      <c r="B133" s="39"/>
      <c r="C133" s="218" t="s">
        <v>91</v>
      </c>
      <c r="D133" s="218" t="s">
        <v>134</v>
      </c>
      <c r="E133" s="219" t="s">
        <v>144</v>
      </c>
      <c r="F133" s="220" t="s">
        <v>145</v>
      </c>
      <c r="G133" s="221" t="s">
        <v>137</v>
      </c>
      <c r="H133" s="222">
        <v>640</v>
      </c>
      <c r="I133" s="223"/>
      <c r="J133" s="224">
        <f>ROUND(I133*H133,2)</f>
        <v>0</v>
      </c>
      <c r="K133" s="220" t="s">
        <v>138</v>
      </c>
      <c r="L133" s="44"/>
      <c r="M133" s="225" t="s">
        <v>1</v>
      </c>
      <c r="N133" s="226" t="s">
        <v>46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0.41699999999999998</v>
      </c>
      <c r="T133" s="228">
        <f>S133*H133</f>
        <v>266.88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139</v>
      </c>
      <c r="AT133" s="229" t="s">
        <v>134</v>
      </c>
      <c r="AU133" s="229" t="s">
        <v>91</v>
      </c>
      <c r="AY133" s="17" t="s">
        <v>132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89</v>
      </c>
      <c r="BK133" s="230">
        <f>ROUND(I133*H133,2)</f>
        <v>0</v>
      </c>
      <c r="BL133" s="17" t="s">
        <v>139</v>
      </c>
      <c r="BM133" s="229" t="s">
        <v>146</v>
      </c>
    </row>
    <row r="134" s="13" customFormat="1">
      <c r="A134" s="13"/>
      <c r="B134" s="231"/>
      <c r="C134" s="232"/>
      <c r="D134" s="233" t="s">
        <v>141</v>
      </c>
      <c r="E134" s="234" t="s">
        <v>1</v>
      </c>
      <c r="F134" s="235" t="s">
        <v>142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141</v>
      </c>
      <c r="AU134" s="241" t="s">
        <v>91</v>
      </c>
      <c r="AV134" s="13" t="s">
        <v>89</v>
      </c>
      <c r="AW134" s="13" t="s">
        <v>36</v>
      </c>
      <c r="AX134" s="13" t="s">
        <v>81</v>
      </c>
      <c r="AY134" s="241" t="s">
        <v>132</v>
      </c>
    </row>
    <row r="135" s="14" customFormat="1">
      <c r="A135" s="14"/>
      <c r="B135" s="242"/>
      <c r="C135" s="243"/>
      <c r="D135" s="233" t="s">
        <v>141</v>
      </c>
      <c r="E135" s="244" t="s">
        <v>1</v>
      </c>
      <c r="F135" s="245" t="s">
        <v>147</v>
      </c>
      <c r="G135" s="243"/>
      <c r="H135" s="246">
        <v>640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141</v>
      </c>
      <c r="AU135" s="252" t="s">
        <v>91</v>
      </c>
      <c r="AV135" s="14" t="s">
        <v>91</v>
      </c>
      <c r="AW135" s="14" t="s">
        <v>36</v>
      </c>
      <c r="AX135" s="14" t="s">
        <v>89</v>
      </c>
      <c r="AY135" s="252" t="s">
        <v>132</v>
      </c>
    </row>
    <row r="136" s="2" customFormat="1" ht="66.75" customHeight="1">
      <c r="A136" s="38"/>
      <c r="B136" s="39"/>
      <c r="C136" s="218" t="s">
        <v>148</v>
      </c>
      <c r="D136" s="218" t="s">
        <v>134</v>
      </c>
      <c r="E136" s="219" t="s">
        <v>149</v>
      </c>
      <c r="F136" s="220" t="s">
        <v>150</v>
      </c>
      <c r="G136" s="221" t="s">
        <v>137</v>
      </c>
      <c r="H136" s="222">
        <v>474.72000000000003</v>
      </c>
      <c r="I136" s="223"/>
      <c r="J136" s="224">
        <f>ROUND(I136*H136,2)</f>
        <v>0</v>
      </c>
      <c r="K136" s="220" t="s">
        <v>138</v>
      </c>
      <c r="L136" s="44"/>
      <c r="M136" s="225" t="s">
        <v>1</v>
      </c>
      <c r="N136" s="226" t="s">
        <v>46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0.28999999999999998</v>
      </c>
      <c r="T136" s="228">
        <f>S136*H136</f>
        <v>137.6688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139</v>
      </c>
      <c r="AT136" s="229" t="s">
        <v>134</v>
      </c>
      <c r="AU136" s="229" t="s">
        <v>91</v>
      </c>
      <c r="AY136" s="17" t="s">
        <v>132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89</v>
      </c>
      <c r="BK136" s="230">
        <f>ROUND(I136*H136,2)</f>
        <v>0</v>
      </c>
      <c r="BL136" s="17" t="s">
        <v>139</v>
      </c>
      <c r="BM136" s="229" t="s">
        <v>151</v>
      </c>
    </row>
    <row r="137" s="13" customFormat="1">
      <c r="A137" s="13"/>
      <c r="B137" s="231"/>
      <c r="C137" s="232"/>
      <c r="D137" s="233" t="s">
        <v>141</v>
      </c>
      <c r="E137" s="234" t="s">
        <v>1</v>
      </c>
      <c r="F137" s="235" t="s">
        <v>142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141</v>
      </c>
      <c r="AU137" s="241" t="s">
        <v>91</v>
      </c>
      <c r="AV137" s="13" t="s">
        <v>89</v>
      </c>
      <c r="AW137" s="13" t="s">
        <v>36</v>
      </c>
      <c r="AX137" s="13" t="s">
        <v>81</v>
      </c>
      <c r="AY137" s="241" t="s">
        <v>132</v>
      </c>
    </row>
    <row r="138" s="13" customFormat="1">
      <c r="A138" s="13"/>
      <c r="B138" s="231"/>
      <c r="C138" s="232"/>
      <c r="D138" s="233" t="s">
        <v>141</v>
      </c>
      <c r="E138" s="234" t="s">
        <v>1</v>
      </c>
      <c r="F138" s="235" t="s">
        <v>152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141</v>
      </c>
      <c r="AU138" s="241" t="s">
        <v>91</v>
      </c>
      <c r="AV138" s="13" t="s">
        <v>89</v>
      </c>
      <c r="AW138" s="13" t="s">
        <v>36</v>
      </c>
      <c r="AX138" s="13" t="s">
        <v>81</v>
      </c>
      <c r="AY138" s="241" t="s">
        <v>132</v>
      </c>
    </row>
    <row r="139" s="14" customFormat="1">
      <c r="A139" s="14"/>
      <c r="B139" s="242"/>
      <c r="C139" s="243"/>
      <c r="D139" s="233" t="s">
        <v>141</v>
      </c>
      <c r="E139" s="244" t="s">
        <v>1</v>
      </c>
      <c r="F139" s="245" t="s">
        <v>153</v>
      </c>
      <c r="G139" s="243"/>
      <c r="H139" s="246">
        <v>4.4000000000000004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141</v>
      </c>
      <c r="AU139" s="252" t="s">
        <v>91</v>
      </c>
      <c r="AV139" s="14" t="s">
        <v>91</v>
      </c>
      <c r="AW139" s="14" t="s">
        <v>36</v>
      </c>
      <c r="AX139" s="14" t="s">
        <v>81</v>
      </c>
      <c r="AY139" s="252" t="s">
        <v>132</v>
      </c>
    </row>
    <row r="140" s="14" customFormat="1">
      <c r="A140" s="14"/>
      <c r="B140" s="242"/>
      <c r="C140" s="243"/>
      <c r="D140" s="233" t="s">
        <v>141</v>
      </c>
      <c r="E140" s="244" t="s">
        <v>1</v>
      </c>
      <c r="F140" s="245" t="s">
        <v>154</v>
      </c>
      <c r="G140" s="243"/>
      <c r="H140" s="246">
        <v>0.88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141</v>
      </c>
      <c r="AU140" s="252" t="s">
        <v>91</v>
      </c>
      <c r="AV140" s="14" t="s">
        <v>91</v>
      </c>
      <c r="AW140" s="14" t="s">
        <v>36</v>
      </c>
      <c r="AX140" s="14" t="s">
        <v>81</v>
      </c>
      <c r="AY140" s="252" t="s">
        <v>132</v>
      </c>
    </row>
    <row r="141" s="14" customFormat="1">
      <c r="A141" s="14"/>
      <c r="B141" s="242"/>
      <c r="C141" s="243"/>
      <c r="D141" s="233" t="s">
        <v>141</v>
      </c>
      <c r="E141" s="244" t="s">
        <v>1</v>
      </c>
      <c r="F141" s="245" t="s">
        <v>155</v>
      </c>
      <c r="G141" s="243"/>
      <c r="H141" s="246">
        <v>14.720000000000001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141</v>
      </c>
      <c r="AU141" s="252" t="s">
        <v>91</v>
      </c>
      <c r="AV141" s="14" t="s">
        <v>91</v>
      </c>
      <c r="AW141" s="14" t="s">
        <v>36</v>
      </c>
      <c r="AX141" s="14" t="s">
        <v>81</v>
      </c>
      <c r="AY141" s="252" t="s">
        <v>132</v>
      </c>
    </row>
    <row r="142" s="14" customFormat="1">
      <c r="A142" s="14"/>
      <c r="B142" s="242"/>
      <c r="C142" s="243"/>
      <c r="D142" s="233" t="s">
        <v>141</v>
      </c>
      <c r="E142" s="244" t="s">
        <v>1</v>
      </c>
      <c r="F142" s="245" t="s">
        <v>156</v>
      </c>
      <c r="G142" s="243"/>
      <c r="H142" s="246">
        <v>440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141</v>
      </c>
      <c r="AU142" s="252" t="s">
        <v>91</v>
      </c>
      <c r="AV142" s="14" t="s">
        <v>91</v>
      </c>
      <c r="AW142" s="14" t="s">
        <v>36</v>
      </c>
      <c r="AX142" s="14" t="s">
        <v>81</v>
      </c>
      <c r="AY142" s="252" t="s">
        <v>132</v>
      </c>
    </row>
    <row r="143" s="13" customFormat="1">
      <c r="A143" s="13"/>
      <c r="B143" s="231"/>
      <c r="C143" s="232"/>
      <c r="D143" s="233" t="s">
        <v>141</v>
      </c>
      <c r="E143" s="234" t="s">
        <v>1</v>
      </c>
      <c r="F143" s="235" t="s">
        <v>157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141</v>
      </c>
      <c r="AU143" s="241" t="s">
        <v>91</v>
      </c>
      <c r="AV143" s="13" t="s">
        <v>89</v>
      </c>
      <c r="AW143" s="13" t="s">
        <v>36</v>
      </c>
      <c r="AX143" s="13" t="s">
        <v>81</v>
      </c>
      <c r="AY143" s="241" t="s">
        <v>132</v>
      </c>
    </row>
    <row r="144" s="14" customFormat="1">
      <c r="A144" s="14"/>
      <c r="B144" s="242"/>
      <c r="C144" s="243"/>
      <c r="D144" s="233" t="s">
        <v>141</v>
      </c>
      <c r="E144" s="244" t="s">
        <v>1</v>
      </c>
      <c r="F144" s="245" t="s">
        <v>155</v>
      </c>
      <c r="G144" s="243"/>
      <c r="H144" s="246">
        <v>14.720000000000001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141</v>
      </c>
      <c r="AU144" s="252" t="s">
        <v>91</v>
      </c>
      <c r="AV144" s="14" t="s">
        <v>91</v>
      </c>
      <c r="AW144" s="14" t="s">
        <v>36</v>
      </c>
      <c r="AX144" s="14" t="s">
        <v>81</v>
      </c>
      <c r="AY144" s="252" t="s">
        <v>132</v>
      </c>
    </row>
    <row r="145" s="15" customFormat="1">
      <c r="A145" s="15"/>
      <c r="B145" s="253"/>
      <c r="C145" s="254"/>
      <c r="D145" s="233" t="s">
        <v>141</v>
      </c>
      <c r="E145" s="255" t="s">
        <v>1</v>
      </c>
      <c r="F145" s="256" t="s">
        <v>158</v>
      </c>
      <c r="G145" s="254"/>
      <c r="H145" s="257">
        <v>474.72000000000003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141</v>
      </c>
      <c r="AU145" s="263" t="s">
        <v>91</v>
      </c>
      <c r="AV145" s="15" t="s">
        <v>139</v>
      </c>
      <c r="AW145" s="15" t="s">
        <v>36</v>
      </c>
      <c r="AX145" s="15" t="s">
        <v>89</v>
      </c>
      <c r="AY145" s="263" t="s">
        <v>132</v>
      </c>
    </row>
    <row r="146" s="2" customFormat="1" ht="62.7" customHeight="1">
      <c r="A146" s="38"/>
      <c r="B146" s="39"/>
      <c r="C146" s="218" t="s">
        <v>139</v>
      </c>
      <c r="D146" s="218" t="s">
        <v>134</v>
      </c>
      <c r="E146" s="219" t="s">
        <v>159</v>
      </c>
      <c r="F146" s="220" t="s">
        <v>160</v>
      </c>
      <c r="G146" s="221" t="s">
        <v>137</v>
      </c>
      <c r="H146" s="222">
        <v>465</v>
      </c>
      <c r="I146" s="223"/>
      <c r="J146" s="224">
        <f>ROUND(I146*H146,2)</f>
        <v>0</v>
      </c>
      <c r="K146" s="220" t="s">
        <v>138</v>
      </c>
      <c r="L146" s="44"/>
      <c r="M146" s="225" t="s">
        <v>1</v>
      </c>
      <c r="N146" s="226" t="s">
        <v>46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0.32500000000000001</v>
      </c>
      <c r="T146" s="228">
        <f>S146*H146</f>
        <v>151.125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139</v>
      </c>
      <c r="AT146" s="229" t="s">
        <v>134</v>
      </c>
      <c r="AU146" s="229" t="s">
        <v>91</v>
      </c>
      <c r="AY146" s="17" t="s">
        <v>132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89</v>
      </c>
      <c r="BK146" s="230">
        <f>ROUND(I146*H146,2)</f>
        <v>0</v>
      </c>
      <c r="BL146" s="17" t="s">
        <v>139</v>
      </c>
      <c r="BM146" s="229" t="s">
        <v>161</v>
      </c>
    </row>
    <row r="147" s="13" customFormat="1">
      <c r="A147" s="13"/>
      <c r="B147" s="231"/>
      <c r="C147" s="232"/>
      <c r="D147" s="233" t="s">
        <v>141</v>
      </c>
      <c r="E147" s="234" t="s">
        <v>1</v>
      </c>
      <c r="F147" s="235" t="s">
        <v>142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141</v>
      </c>
      <c r="AU147" s="241" t="s">
        <v>91</v>
      </c>
      <c r="AV147" s="13" t="s">
        <v>89</v>
      </c>
      <c r="AW147" s="13" t="s">
        <v>36</v>
      </c>
      <c r="AX147" s="13" t="s">
        <v>81</v>
      </c>
      <c r="AY147" s="241" t="s">
        <v>132</v>
      </c>
    </row>
    <row r="148" s="13" customFormat="1">
      <c r="A148" s="13"/>
      <c r="B148" s="231"/>
      <c r="C148" s="232"/>
      <c r="D148" s="233" t="s">
        <v>141</v>
      </c>
      <c r="E148" s="234" t="s">
        <v>1</v>
      </c>
      <c r="F148" s="235" t="s">
        <v>152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141</v>
      </c>
      <c r="AU148" s="241" t="s">
        <v>91</v>
      </c>
      <c r="AV148" s="13" t="s">
        <v>89</v>
      </c>
      <c r="AW148" s="13" t="s">
        <v>36</v>
      </c>
      <c r="AX148" s="13" t="s">
        <v>81</v>
      </c>
      <c r="AY148" s="241" t="s">
        <v>132</v>
      </c>
    </row>
    <row r="149" s="14" customFormat="1">
      <c r="A149" s="14"/>
      <c r="B149" s="242"/>
      <c r="C149" s="243"/>
      <c r="D149" s="233" t="s">
        <v>141</v>
      </c>
      <c r="E149" s="244" t="s">
        <v>1</v>
      </c>
      <c r="F149" s="245" t="s">
        <v>153</v>
      </c>
      <c r="G149" s="243"/>
      <c r="H149" s="246">
        <v>4.4000000000000004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141</v>
      </c>
      <c r="AU149" s="252" t="s">
        <v>91</v>
      </c>
      <c r="AV149" s="14" t="s">
        <v>91</v>
      </c>
      <c r="AW149" s="14" t="s">
        <v>36</v>
      </c>
      <c r="AX149" s="14" t="s">
        <v>81</v>
      </c>
      <c r="AY149" s="252" t="s">
        <v>132</v>
      </c>
    </row>
    <row r="150" s="14" customFormat="1">
      <c r="A150" s="14"/>
      <c r="B150" s="242"/>
      <c r="C150" s="243"/>
      <c r="D150" s="233" t="s">
        <v>141</v>
      </c>
      <c r="E150" s="244" t="s">
        <v>1</v>
      </c>
      <c r="F150" s="245" t="s">
        <v>162</v>
      </c>
      <c r="G150" s="243"/>
      <c r="H150" s="246">
        <v>1.28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141</v>
      </c>
      <c r="AU150" s="252" t="s">
        <v>91</v>
      </c>
      <c r="AV150" s="14" t="s">
        <v>91</v>
      </c>
      <c r="AW150" s="14" t="s">
        <v>36</v>
      </c>
      <c r="AX150" s="14" t="s">
        <v>81</v>
      </c>
      <c r="AY150" s="252" t="s">
        <v>132</v>
      </c>
    </row>
    <row r="151" s="14" customFormat="1">
      <c r="A151" s="14"/>
      <c r="B151" s="242"/>
      <c r="C151" s="243"/>
      <c r="D151" s="233" t="s">
        <v>141</v>
      </c>
      <c r="E151" s="244" t="s">
        <v>1</v>
      </c>
      <c r="F151" s="245" t="s">
        <v>163</v>
      </c>
      <c r="G151" s="243"/>
      <c r="H151" s="246">
        <v>19.32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141</v>
      </c>
      <c r="AU151" s="252" t="s">
        <v>91</v>
      </c>
      <c r="AV151" s="14" t="s">
        <v>91</v>
      </c>
      <c r="AW151" s="14" t="s">
        <v>36</v>
      </c>
      <c r="AX151" s="14" t="s">
        <v>81</v>
      </c>
      <c r="AY151" s="252" t="s">
        <v>132</v>
      </c>
    </row>
    <row r="152" s="14" customFormat="1">
      <c r="A152" s="14"/>
      <c r="B152" s="242"/>
      <c r="C152" s="243"/>
      <c r="D152" s="233" t="s">
        <v>141</v>
      </c>
      <c r="E152" s="244" t="s">
        <v>1</v>
      </c>
      <c r="F152" s="245" t="s">
        <v>156</v>
      </c>
      <c r="G152" s="243"/>
      <c r="H152" s="246">
        <v>440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141</v>
      </c>
      <c r="AU152" s="252" t="s">
        <v>91</v>
      </c>
      <c r="AV152" s="14" t="s">
        <v>91</v>
      </c>
      <c r="AW152" s="14" t="s">
        <v>36</v>
      </c>
      <c r="AX152" s="14" t="s">
        <v>81</v>
      </c>
      <c r="AY152" s="252" t="s">
        <v>132</v>
      </c>
    </row>
    <row r="153" s="15" customFormat="1">
      <c r="A153" s="15"/>
      <c r="B153" s="253"/>
      <c r="C153" s="254"/>
      <c r="D153" s="233" t="s">
        <v>141</v>
      </c>
      <c r="E153" s="255" t="s">
        <v>1</v>
      </c>
      <c r="F153" s="256" t="s">
        <v>158</v>
      </c>
      <c r="G153" s="254"/>
      <c r="H153" s="257">
        <v>465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141</v>
      </c>
      <c r="AU153" s="263" t="s">
        <v>91</v>
      </c>
      <c r="AV153" s="15" t="s">
        <v>139</v>
      </c>
      <c r="AW153" s="15" t="s">
        <v>36</v>
      </c>
      <c r="AX153" s="15" t="s">
        <v>89</v>
      </c>
      <c r="AY153" s="263" t="s">
        <v>132</v>
      </c>
    </row>
    <row r="154" s="2" customFormat="1" ht="55.5" customHeight="1">
      <c r="A154" s="38"/>
      <c r="B154" s="39"/>
      <c r="C154" s="218" t="s">
        <v>164</v>
      </c>
      <c r="D154" s="218" t="s">
        <v>134</v>
      </c>
      <c r="E154" s="219" t="s">
        <v>165</v>
      </c>
      <c r="F154" s="220" t="s">
        <v>166</v>
      </c>
      <c r="G154" s="221" t="s">
        <v>137</v>
      </c>
      <c r="H154" s="222">
        <v>10.119999999999999</v>
      </c>
      <c r="I154" s="223"/>
      <c r="J154" s="224">
        <f>ROUND(I154*H154,2)</f>
        <v>0</v>
      </c>
      <c r="K154" s="220" t="s">
        <v>138</v>
      </c>
      <c r="L154" s="44"/>
      <c r="M154" s="225" t="s">
        <v>1</v>
      </c>
      <c r="N154" s="226" t="s">
        <v>46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0.22</v>
      </c>
      <c r="T154" s="228">
        <f>S154*H154</f>
        <v>2.2263999999999999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139</v>
      </c>
      <c r="AT154" s="229" t="s">
        <v>134</v>
      </c>
      <c r="AU154" s="229" t="s">
        <v>91</v>
      </c>
      <c r="AY154" s="17" t="s">
        <v>132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89</v>
      </c>
      <c r="BK154" s="230">
        <f>ROUND(I154*H154,2)</f>
        <v>0</v>
      </c>
      <c r="BL154" s="17" t="s">
        <v>139</v>
      </c>
      <c r="BM154" s="229" t="s">
        <v>167</v>
      </c>
    </row>
    <row r="155" s="13" customFormat="1">
      <c r="A155" s="13"/>
      <c r="B155" s="231"/>
      <c r="C155" s="232"/>
      <c r="D155" s="233" t="s">
        <v>141</v>
      </c>
      <c r="E155" s="234" t="s">
        <v>1</v>
      </c>
      <c r="F155" s="235" t="s">
        <v>157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141</v>
      </c>
      <c r="AU155" s="241" t="s">
        <v>91</v>
      </c>
      <c r="AV155" s="13" t="s">
        <v>89</v>
      </c>
      <c r="AW155" s="13" t="s">
        <v>36</v>
      </c>
      <c r="AX155" s="13" t="s">
        <v>81</v>
      </c>
      <c r="AY155" s="241" t="s">
        <v>132</v>
      </c>
    </row>
    <row r="156" s="14" customFormat="1">
      <c r="A156" s="14"/>
      <c r="B156" s="242"/>
      <c r="C156" s="243"/>
      <c r="D156" s="233" t="s">
        <v>141</v>
      </c>
      <c r="E156" s="244" t="s">
        <v>1</v>
      </c>
      <c r="F156" s="245" t="s">
        <v>168</v>
      </c>
      <c r="G156" s="243"/>
      <c r="H156" s="246">
        <v>10.119999999999999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141</v>
      </c>
      <c r="AU156" s="252" t="s">
        <v>91</v>
      </c>
      <c r="AV156" s="14" t="s">
        <v>91</v>
      </c>
      <c r="AW156" s="14" t="s">
        <v>36</v>
      </c>
      <c r="AX156" s="14" t="s">
        <v>89</v>
      </c>
      <c r="AY156" s="252" t="s">
        <v>132</v>
      </c>
    </row>
    <row r="157" s="2" customFormat="1" ht="49.05" customHeight="1">
      <c r="A157" s="38"/>
      <c r="B157" s="39"/>
      <c r="C157" s="218" t="s">
        <v>169</v>
      </c>
      <c r="D157" s="218" t="s">
        <v>134</v>
      </c>
      <c r="E157" s="219" t="s">
        <v>170</v>
      </c>
      <c r="F157" s="220" t="s">
        <v>171</v>
      </c>
      <c r="G157" s="221" t="s">
        <v>137</v>
      </c>
      <c r="H157" s="222">
        <v>4.4000000000000004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46</v>
      </c>
      <c r="O157" s="91"/>
      <c r="P157" s="227">
        <f>O157*H157</f>
        <v>0</v>
      </c>
      <c r="Q157" s="227">
        <v>9.0000000000000006E-05</v>
      </c>
      <c r="R157" s="227">
        <f>Q157*H157</f>
        <v>0.00039600000000000003</v>
      </c>
      <c r="S157" s="227">
        <v>0.25600000000000001</v>
      </c>
      <c r="T157" s="228">
        <f>S157*H157</f>
        <v>1.1264000000000001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139</v>
      </c>
      <c r="AT157" s="229" t="s">
        <v>134</v>
      </c>
      <c r="AU157" s="229" t="s">
        <v>91</v>
      </c>
      <c r="AY157" s="17" t="s">
        <v>132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89</v>
      </c>
      <c r="BK157" s="230">
        <f>ROUND(I157*H157,2)</f>
        <v>0</v>
      </c>
      <c r="BL157" s="17" t="s">
        <v>139</v>
      </c>
      <c r="BM157" s="229" t="s">
        <v>172</v>
      </c>
    </row>
    <row r="158" s="2" customFormat="1">
      <c r="A158" s="38"/>
      <c r="B158" s="39"/>
      <c r="C158" s="40"/>
      <c r="D158" s="233" t="s">
        <v>173</v>
      </c>
      <c r="E158" s="40"/>
      <c r="F158" s="264" t="s">
        <v>174</v>
      </c>
      <c r="G158" s="40"/>
      <c r="H158" s="40"/>
      <c r="I158" s="265"/>
      <c r="J158" s="40"/>
      <c r="K158" s="40"/>
      <c r="L158" s="44"/>
      <c r="M158" s="266"/>
      <c r="N158" s="26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173</v>
      </c>
      <c r="AU158" s="17" t="s">
        <v>91</v>
      </c>
    </row>
    <row r="159" s="13" customFormat="1">
      <c r="A159" s="13"/>
      <c r="B159" s="231"/>
      <c r="C159" s="232"/>
      <c r="D159" s="233" t="s">
        <v>141</v>
      </c>
      <c r="E159" s="234" t="s">
        <v>1</v>
      </c>
      <c r="F159" s="235" t="s">
        <v>175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141</v>
      </c>
      <c r="AU159" s="241" t="s">
        <v>91</v>
      </c>
      <c r="AV159" s="13" t="s">
        <v>89</v>
      </c>
      <c r="AW159" s="13" t="s">
        <v>36</v>
      </c>
      <c r="AX159" s="13" t="s">
        <v>81</v>
      </c>
      <c r="AY159" s="241" t="s">
        <v>132</v>
      </c>
    </row>
    <row r="160" s="13" customFormat="1">
      <c r="A160" s="13"/>
      <c r="B160" s="231"/>
      <c r="C160" s="232"/>
      <c r="D160" s="233" t="s">
        <v>141</v>
      </c>
      <c r="E160" s="234" t="s">
        <v>1</v>
      </c>
      <c r="F160" s="235" t="s">
        <v>152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141</v>
      </c>
      <c r="AU160" s="241" t="s">
        <v>91</v>
      </c>
      <c r="AV160" s="13" t="s">
        <v>89</v>
      </c>
      <c r="AW160" s="13" t="s">
        <v>36</v>
      </c>
      <c r="AX160" s="13" t="s">
        <v>81</v>
      </c>
      <c r="AY160" s="241" t="s">
        <v>132</v>
      </c>
    </row>
    <row r="161" s="14" customFormat="1">
      <c r="A161" s="14"/>
      <c r="B161" s="242"/>
      <c r="C161" s="243"/>
      <c r="D161" s="233" t="s">
        <v>141</v>
      </c>
      <c r="E161" s="244" t="s">
        <v>1</v>
      </c>
      <c r="F161" s="245" t="s">
        <v>153</v>
      </c>
      <c r="G161" s="243"/>
      <c r="H161" s="246">
        <v>4.4000000000000004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141</v>
      </c>
      <c r="AU161" s="252" t="s">
        <v>91</v>
      </c>
      <c r="AV161" s="14" t="s">
        <v>91</v>
      </c>
      <c r="AW161" s="14" t="s">
        <v>36</v>
      </c>
      <c r="AX161" s="14" t="s">
        <v>89</v>
      </c>
      <c r="AY161" s="252" t="s">
        <v>132</v>
      </c>
    </row>
    <row r="162" s="2" customFormat="1" ht="49.05" customHeight="1">
      <c r="A162" s="38"/>
      <c r="B162" s="39"/>
      <c r="C162" s="218" t="s">
        <v>176</v>
      </c>
      <c r="D162" s="218" t="s">
        <v>134</v>
      </c>
      <c r="E162" s="219" t="s">
        <v>177</v>
      </c>
      <c r="F162" s="220" t="s">
        <v>178</v>
      </c>
      <c r="G162" s="221" t="s">
        <v>137</v>
      </c>
      <c r="H162" s="222">
        <v>23.920000000000002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46</v>
      </c>
      <c r="O162" s="91"/>
      <c r="P162" s="227">
        <f>O162*H162</f>
        <v>0</v>
      </c>
      <c r="Q162" s="227">
        <v>9.0000000000000006E-05</v>
      </c>
      <c r="R162" s="227">
        <f>Q162*H162</f>
        <v>0.0021528000000000003</v>
      </c>
      <c r="S162" s="227">
        <v>0.25600000000000001</v>
      </c>
      <c r="T162" s="228">
        <f>S162*H162</f>
        <v>6.123520000000001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139</v>
      </c>
      <c r="AT162" s="229" t="s">
        <v>134</v>
      </c>
      <c r="AU162" s="229" t="s">
        <v>91</v>
      </c>
      <c r="AY162" s="17" t="s">
        <v>132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89</v>
      </c>
      <c r="BK162" s="230">
        <f>ROUND(I162*H162,2)</f>
        <v>0</v>
      </c>
      <c r="BL162" s="17" t="s">
        <v>139</v>
      </c>
      <c r="BM162" s="229" t="s">
        <v>179</v>
      </c>
    </row>
    <row r="163" s="13" customFormat="1">
      <c r="A163" s="13"/>
      <c r="B163" s="231"/>
      <c r="C163" s="232"/>
      <c r="D163" s="233" t="s">
        <v>141</v>
      </c>
      <c r="E163" s="234" t="s">
        <v>1</v>
      </c>
      <c r="F163" s="235" t="s">
        <v>175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141</v>
      </c>
      <c r="AU163" s="241" t="s">
        <v>91</v>
      </c>
      <c r="AV163" s="13" t="s">
        <v>89</v>
      </c>
      <c r="AW163" s="13" t="s">
        <v>36</v>
      </c>
      <c r="AX163" s="13" t="s">
        <v>81</v>
      </c>
      <c r="AY163" s="241" t="s">
        <v>132</v>
      </c>
    </row>
    <row r="164" s="13" customFormat="1">
      <c r="A164" s="13"/>
      <c r="B164" s="231"/>
      <c r="C164" s="232"/>
      <c r="D164" s="233" t="s">
        <v>141</v>
      </c>
      <c r="E164" s="234" t="s">
        <v>1</v>
      </c>
      <c r="F164" s="235" t="s">
        <v>152</v>
      </c>
      <c r="G164" s="232"/>
      <c r="H164" s="234" t="s">
        <v>1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141</v>
      </c>
      <c r="AU164" s="241" t="s">
        <v>91</v>
      </c>
      <c r="AV164" s="13" t="s">
        <v>89</v>
      </c>
      <c r="AW164" s="13" t="s">
        <v>36</v>
      </c>
      <c r="AX164" s="13" t="s">
        <v>81</v>
      </c>
      <c r="AY164" s="241" t="s">
        <v>132</v>
      </c>
    </row>
    <row r="165" s="14" customFormat="1">
      <c r="A165" s="14"/>
      <c r="B165" s="242"/>
      <c r="C165" s="243"/>
      <c r="D165" s="233" t="s">
        <v>141</v>
      </c>
      <c r="E165" s="244" t="s">
        <v>1</v>
      </c>
      <c r="F165" s="245" t="s">
        <v>180</v>
      </c>
      <c r="G165" s="243"/>
      <c r="H165" s="246">
        <v>23.920000000000002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141</v>
      </c>
      <c r="AU165" s="252" t="s">
        <v>91</v>
      </c>
      <c r="AV165" s="14" t="s">
        <v>91</v>
      </c>
      <c r="AW165" s="14" t="s">
        <v>36</v>
      </c>
      <c r="AX165" s="14" t="s">
        <v>89</v>
      </c>
      <c r="AY165" s="252" t="s">
        <v>132</v>
      </c>
    </row>
    <row r="166" s="2" customFormat="1" ht="49.05" customHeight="1">
      <c r="A166" s="38"/>
      <c r="B166" s="39"/>
      <c r="C166" s="218" t="s">
        <v>181</v>
      </c>
      <c r="D166" s="218" t="s">
        <v>134</v>
      </c>
      <c r="E166" s="219" t="s">
        <v>182</v>
      </c>
      <c r="F166" s="220" t="s">
        <v>183</v>
      </c>
      <c r="G166" s="221" t="s">
        <v>137</v>
      </c>
      <c r="H166" s="222">
        <v>34.520000000000003</v>
      </c>
      <c r="I166" s="223"/>
      <c r="J166" s="224">
        <f>ROUND(I166*H166,2)</f>
        <v>0</v>
      </c>
      <c r="K166" s="220" t="s">
        <v>138</v>
      </c>
      <c r="L166" s="44"/>
      <c r="M166" s="225" t="s">
        <v>1</v>
      </c>
      <c r="N166" s="226" t="s">
        <v>46</v>
      </c>
      <c r="O166" s="91"/>
      <c r="P166" s="227">
        <f>O166*H166</f>
        <v>0</v>
      </c>
      <c r="Q166" s="227">
        <v>4.0000000000000003E-05</v>
      </c>
      <c r="R166" s="227">
        <f>Q166*H166</f>
        <v>0.0013808000000000002</v>
      </c>
      <c r="S166" s="227">
        <v>0.091999999999999998</v>
      </c>
      <c r="T166" s="228">
        <f>S166*H166</f>
        <v>3.1758400000000004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139</v>
      </c>
      <c r="AT166" s="229" t="s">
        <v>134</v>
      </c>
      <c r="AU166" s="229" t="s">
        <v>91</v>
      </c>
      <c r="AY166" s="17" t="s">
        <v>132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89</v>
      </c>
      <c r="BK166" s="230">
        <f>ROUND(I166*H166,2)</f>
        <v>0</v>
      </c>
      <c r="BL166" s="17" t="s">
        <v>139</v>
      </c>
      <c r="BM166" s="229" t="s">
        <v>184</v>
      </c>
    </row>
    <row r="167" s="2" customFormat="1">
      <c r="A167" s="38"/>
      <c r="B167" s="39"/>
      <c r="C167" s="40"/>
      <c r="D167" s="233" t="s">
        <v>173</v>
      </c>
      <c r="E167" s="40"/>
      <c r="F167" s="264" t="s">
        <v>185</v>
      </c>
      <c r="G167" s="40"/>
      <c r="H167" s="40"/>
      <c r="I167" s="265"/>
      <c r="J167" s="40"/>
      <c r="K167" s="40"/>
      <c r="L167" s="44"/>
      <c r="M167" s="266"/>
      <c r="N167" s="26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173</v>
      </c>
      <c r="AU167" s="17" t="s">
        <v>91</v>
      </c>
    </row>
    <row r="168" s="13" customFormat="1">
      <c r="A168" s="13"/>
      <c r="B168" s="231"/>
      <c r="C168" s="232"/>
      <c r="D168" s="233" t="s">
        <v>141</v>
      </c>
      <c r="E168" s="234" t="s">
        <v>1</v>
      </c>
      <c r="F168" s="235" t="s">
        <v>142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141</v>
      </c>
      <c r="AU168" s="241" t="s">
        <v>91</v>
      </c>
      <c r="AV168" s="13" t="s">
        <v>89</v>
      </c>
      <c r="AW168" s="13" t="s">
        <v>36</v>
      </c>
      <c r="AX168" s="13" t="s">
        <v>81</v>
      </c>
      <c r="AY168" s="241" t="s">
        <v>132</v>
      </c>
    </row>
    <row r="169" s="13" customFormat="1">
      <c r="A169" s="13"/>
      <c r="B169" s="231"/>
      <c r="C169" s="232"/>
      <c r="D169" s="233" t="s">
        <v>141</v>
      </c>
      <c r="E169" s="234" t="s">
        <v>1</v>
      </c>
      <c r="F169" s="235" t="s">
        <v>152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141</v>
      </c>
      <c r="AU169" s="241" t="s">
        <v>91</v>
      </c>
      <c r="AV169" s="13" t="s">
        <v>89</v>
      </c>
      <c r="AW169" s="13" t="s">
        <v>36</v>
      </c>
      <c r="AX169" s="13" t="s">
        <v>81</v>
      </c>
      <c r="AY169" s="241" t="s">
        <v>132</v>
      </c>
    </row>
    <row r="170" s="14" customFormat="1">
      <c r="A170" s="14"/>
      <c r="B170" s="242"/>
      <c r="C170" s="243"/>
      <c r="D170" s="233" t="s">
        <v>141</v>
      </c>
      <c r="E170" s="244" t="s">
        <v>1</v>
      </c>
      <c r="F170" s="245" t="s">
        <v>186</v>
      </c>
      <c r="G170" s="243"/>
      <c r="H170" s="246">
        <v>6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141</v>
      </c>
      <c r="AU170" s="252" t="s">
        <v>91</v>
      </c>
      <c r="AV170" s="14" t="s">
        <v>91</v>
      </c>
      <c r="AW170" s="14" t="s">
        <v>36</v>
      </c>
      <c r="AX170" s="14" t="s">
        <v>81</v>
      </c>
      <c r="AY170" s="252" t="s">
        <v>132</v>
      </c>
    </row>
    <row r="171" s="14" customFormat="1">
      <c r="A171" s="14"/>
      <c r="B171" s="242"/>
      <c r="C171" s="243"/>
      <c r="D171" s="233" t="s">
        <v>141</v>
      </c>
      <c r="E171" s="244" t="s">
        <v>1</v>
      </c>
      <c r="F171" s="245" t="s">
        <v>187</v>
      </c>
      <c r="G171" s="243"/>
      <c r="H171" s="246">
        <v>28.52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141</v>
      </c>
      <c r="AU171" s="252" t="s">
        <v>91</v>
      </c>
      <c r="AV171" s="14" t="s">
        <v>91</v>
      </c>
      <c r="AW171" s="14" t="s">
        <v>36</v>
      </c>
      <c r="AX171" s="14" t="s">
        <v>81</v>
      </c>
      <c r="AY171" s="252" t="s">
        <v>132</v>
      </c>
    </row>
    <row r="172" s="15" customFormat="1">
      <c r="A172" s="15"/>
      <c r="B172" s="253"/>
      <c r="C172" s="254"/>
      <c r="D172" s="233" t="s">
        <v>141</v>
      </c>
      <c r="E172" s="255" t="s">
        <v>1</v>
      </c>
      <c r="F172" s="256" t="s">
        <v>158</v>
      </c>
      <c r="G172" s="254"/>
      <c r="H172" s="257">
        <v>34.520000000000003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141</v>
      </c>
      <c r="AU172" s="263" t="s">
        <v>91</v>
      </c>
      <c r="AV172" s="15" t="s">
        <v>139</v>
      </c>
      <c r="AW172" s="15" t="s">
        <v>36</v>
      </c>
      <c r="AX172" s="15" t="s">
        <v>89</v>
      </c>
      <c r="AY172" s="263" t="s">
        <v>132</v>
      </c>
    </row>
    <row r="173" s="2" customFormat="1" ht="24.15" customHeight="1">
      <c r="A173" s="38"/>
      <c r="B173" s="39"/>
      <c r="C173" s="218" t="s">
        <v>188</v>
      </c>
      <c r="D173" s="218" t="s">
        <v>134</v>
      </c>
      <c r="E173" s="219" t="s">
        <v>189</v>
      </c>
      <c r="F173" s="220" t="s">
        <v>190</v>
      </c>
      <c r="G173" s="221" t="s">
        <v>191</v>
      </c>
      <c r="H173" s="222">
        <v>993.60000000000002</v>
      </c>
      <c r="I173" s="223"/>
      <c r="J173" s="224">
        <f>ROUND(I173*H173,2)</f>
        <v>0</v>
      </c>
      <c r="K173" s="220" t="s">
        <v>138</v>
      </c>
      <c r="L173" s="44"/>
      <c r="M173" s="225" t="s">
        <v>1</v>
      </c>
      <c r="N173" s="226" t="s">
        <v>46</v>
      </c>
      <c r="O173" s="91"/>
      <c r="P173" s="227">
        <f>O173*H173</f>
        <v>0</v>
      </c>
      <c r="Q173" s="227">
        <v>3.0000000000000001E-05</v>
      </c>
      <c r="R173" s="227">
        <f>Q173*H173</f>
        <v>0.029808000000000001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139</v>
      </c>
      <c r="AT173" s="229" t="s">
        <v>134</v>
      </c>
      <c r="AU173" s="229" t="s">
        <v>91</v>
      </c>
      <c r="AY173" s="17" t="s">
        <v>132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89</v>
      </c>
      <c r="BK173" s="230">
        <f>ROUND(I173*H173,2)</f>
        <v>0</v>
      </c>
      <c r="BL173" s="17" t="s">
        <v>139</v>
      </c>
      <c r="BM173" s="229" t="s">
        <v>192</v>
      </c>
    </row>
    <row r="174" s="2" customFormat="1">
      <c r="A174" s="38"/>
      <c r="B174" s="39"/>
      <c r="C174" s="40"/>
      <c r="D174" s="233" t="s">
        <v>173</v>
      </c>
      <c r="E174" s="40"/>
      <c r="F174" s="264" t="s">
        <v>193</v>
      </c>
      <c r="G174" s="40"/>
      <c r="H174" s="40"/>
      <c r="I174" s="265"/>
      <c r="J174" s="40"/>
      <c r="K174" s="40"/>
      <c r="L174" s="44"/>
      <c r="M174" s="266"/>
      <c r="N174" s="26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173</v>
      </c>
      <c r="AU174" s="17" t="s">
        <v>91</v>
      </c>
    </row>
    <row r="175" s="14" customFormat="1">
      <c r="A175" s="14"/>
      <c r="B175" s="242"/>
      <c r="C175" s="243"/>
      <c r="D175" s="233" t="s">
        <v>141</v>
      </c>
      <c r="E175" s="244" t="s">
        <v>1</v>
      </c>
      <c r="F175" s="245" t="s">
        <v>194</v>
      </c>
      <c r="G175" s="243"/>
      <c r="H175" s="246">
        <v>993.60000000000002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141</v>
      </c>
      <c r="AU175" s="252" t="s">
        <v>91</v>
      </c>
      <c r="AV175" s="14" t="s">
        <v>91</v>
      </c>
      <c r="AW175" s="14" t="s">
        <v>36</v>
      </c>
      <c r="AX175" s="14" t="s">
        <v>89</v>
      </c>
      <c r="AY175" s="252" t="s">
        <v>132</v>
      </c>
    </row>
    <row r="176" s="2" customFormat="1" ht="37.8" customHeight="1">
      <c r="A176" s="38"/>
      <c r="B176" s="39"/>
      <c r="C176" s="218" t="s">
        <v>195</v>
      </c>
      <c r="D176" s="218" t="s">
        <v>134</v>
      </c>
      <c r="E176" s="219" t="s">
        <v>196</v>
      </c>
      <c r="F176" s="220" t="s">
        <v>197</v>
      </c>
      <c r="G176" s="221" t="s">
        <v>198</v>
      </c>
      <c r="H176" s="222">
        <v>41.399999999999999</v>
      </c>
      <c r="I176" s="223"/>
      <c r="J176" s="224">
        <f>ROUND(I176*H176,2)</f>
        <v>0</v>
      </c>
      <c r="K176" s="220" t="s">
        <v>138</v>
      </c>
      <c r="L176" s="44"/>
      <c r="M176" s="225" t="s">
        <v>1</v>
      </c>
      <c r="N176" s="226" t="s">
        <v>46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139</v>
      </c>
      <c r="AT176" s="229" t="s">
        <v>134</v>
      </c>
      <c r="AU176" s="229" t="s">
        <v>91</v>
      </c>
      <c r="AY176" s="17" t="s">
        <v>132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89</v>
      </c>
      <c r="BK176" s="230">
        <f>ROUND(I176*H176,2)</f>
        <v>0</v>
      </c>
      <c r="BL176" s="17" t="s">
        <v>139</v>
      </c>
      <c r="BM176" s="229" t="s">
        <v>199</v>
      </c>
    </row>
    <row r="177" s="14" customFormat="1">
      <c r="A177" s="14"/>
      <c r="B177" s="242"/>
      <c r="C177" s="243"/>
      <c r="D177" s="233" t="s">
        <v>141</v>
      </c>
      <c r="E177" s="244" t="s">
        <v>1</v>
      </c>
      <c r="F177" s="245" t="s">
        <v>200</v>
      </c>
      <c r="G177" s="243"/>
      <c r="H177" s="246">
        <v>41.399999999999999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141</v>
      </c>
      <c r="AU177" s="252" t="s">
        <v>91</v>
      </c>
      <c r="AV177" s="14" t="s">
        <v>91</v>
      </c>
      <c r="AW177" s="14" t="s">
        <v>36</v>
      </c>
      <c r="AX177" s="14" t="s">
        <v>89</v>
      </c>
      <c r="AY177" s="252" t="s">
        <v>132</v>
      </c>
    </row>
    <row r="178" s="2" customFormat="1" ht="90" customHeight="1">
      <c r="A178" s="38"/>
      <c r="B178" s="39"/>
      <c r="C178" s="218" t="s">
        <v>201</v>
      </c>
      <c r="D178" s="218" t="s">
        <v>134</v>
      </c>
      <c r="E178" s="219" t="s">
        <v>202</v>
      </c>
      <c r="F178" s="220" t="s">
        <v>203</v>
      </c>
      <c r="G178" s="221" t="s">
        <v>204</v>
      </c>
      <c r="H178" s="222">
        <v>9.9000000000000004</v>
      </c>
      <c r="I178" s="223"/>
      <c r="J178" s="224">
        <f>ROUND(I178*H178,2)</f>
        <v>0</v>
      </c>
      <c r="K178" s="220" t="s">
        <v>138</v>
      </c>
      <c r="L178" s="44"/>
      <c r="M178" s="225" t="s">
        <v>1</v>
      </c>
      <c r="N178" s="226" t="s">
        <v>46</v>
      </c>
      <c r="O178" s="91"/>
      <c r="P178" s="227">
        <f>O178*H178</f>
        <v>0</v>
      </c>
      <c r="Q178" s="227">
        <v>0.0086800000000000002</v>
      </c>
      <c r="R178" s="227">
        <f>Q178*H178</f>
        <v>0.085932000000000008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139</v>
      </c>
      <c r="AT178" s="229" t="s">
        <v>134</v>
      </c>
      <c r="AU178" s="229" t="s">
        <v>91</v>
      </c>
      <c r="AY178" s="17" t="s">
        <v>132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89</v>
      </c>
      <c r="BK178" s="230">
        <f>ROUND(I178*H178,2)</f>
        <v>0</v>
      </c>
      <c r="BL178" s="17" t="s">
        <v>139</v>
      </c>
      <c r="BM178" s="229" t="s">
        <v>205</v>
      </c>
    </row>
    <row r="179" s="14" customFormat="1">
      <c r="A179" s="14"/>
      <c r="B179" s="242"/>
      <c r="C179" s="243"/>
      <c r="D179" s="233" t="s">
        <v>141</v>
      </c>
      <c r="E179" s="244" t="s">
        <v>1</v>
      </c>
      <c r="F179" s="245" t="s">
        <v>206</v>
      </c>
      <c r="G179" s="243"/>
      <c r="H179" s="246">
        <v>9.9000000000000004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141</v>
      </c>
      <c r="AU179" s="252" t="s">
        <v>91</v>
      </c>
      <c r="AV179" s="14" t="s">
        <v>91</v>
      </c>
      <c r="AW179" s="14" t="s">
        <v>36</v>
      </c>
      <c r="AX179" s="14" t="s">
        <v>89</v>
      </c>
      <c r="AY179" s="252" t="s">
        <v>132</v>
      </c>
    </row>
    <row r="180" s="2" customFormat="1" ht="66.75" customHeight="1">
      <c r="A180" s="38"/>
      <c r="B180" s="39"/>
      <c r="C180" s="218" t="s">
        <v>8</v>
      </c>
      <c r="D180" s="218" t="s">
        <v>134</v>
      </c>
      <c r="E180" s="219" t="s">
        <v>207</v>
      </c>
      <c r="F180" s="220" t="s">
        <v>208</v>
      </c>
      <c r="G180" s="221" t="s">
        <v>204</v>
      </c>
      <c r="H180" s="222">
        <v>7.7000000000000002</v>
      </c>
      <c r="I180" s="223"/>
      <c r="J180" s="224">
        <f>ROUND(I180*H180,2)</f>
        <v>0</v>
      </c>
      <c r="K180" s="220" t="s">
        <v>138</v>
      </c>
      <c r="L180" s="44"/>
      <c r="M180" s="225" t="s">
        <v>1</v>
      </c>
      <c r="N180" s="226" t="s">
        <v>46</v>
      </c>
      <c r="O180" s="91"/>
      <c r="P180" s="227">
        <f>O180*H180</f>
        <v>0</v>
      </c>
      <c r="Q180" s="227">
        <v>0.036900000000000002</v>
      </c>
      <c r="R180" s="227">
        <f>Q180*H180</f>
        <v>0.28413000000000005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139</v>
      </c>
      <c r="AT180" s="229" t="s">
        <v>134</v>
      </c>
      <c r="AU180" s="229" t="s">
        <v>91</v>
      </c>
      <c r="AY180" s="17" t="s">
        <v>132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89</v>
      </c>
      <c r="BK180" s="230">
        <f>ROUND(I180*H180,2)</f>
        <v>0</v>
      </c>
      <c r="BL180" s="17" t="s">
        <v>139</v>
      </c>
      <c r="BM180" s="229" t="s">
        <v>209</v>
      </c>
    </row>
    <row r="181" s="14" customFormat="1">
      <c r="A181" s="14"/>
      <c r="B181" s="242"/>
      <c r="C181" s="243"/>
      <c r="D181" s="233" t="s">
        <v>141</v>
      </c>
      <c r="E181" s="244" t="s">
        <v>1</v>
      </c>
      <c r="F181" s="245" t="s">
        <v>210</v>
      </c>
      <c r="G181" s="243"/>
      <c r="H181" s="246">
        <v>7.7000000000000002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141</v>
      </c>
      <c r="AU181" s="252" t="s">
        <v>91</v>
      </c>
      <c r="AV181" s="14" t="s">
        <v>91</v>
      </c>
      <c r="AW181" s="14" t="s">
        <v>36</v>
      </c>
      <c r="AX181" s="14" t="s">
        <v>89</v>
      </c>
      <c r="AY181" s="252" t="s">
        <v>132</v>
      </c>
    </row>
    <row r="182" s="2" customFormat="1" ht="37.8" customHeight="1">
      <c r="A182" s="38"/>
      <c r="B182" s="39"/>
      <c r="C182" s="218" t="s">
        <v>211</v>
      </c>
      <c r="D182" s="218" t="s">
        <v>134</v>
      </c>
      <c r="E182" s="219" t="s">
        <v>212</v>
      </c>
      <c r="F182" s="220" t="s">
        <v>213</v>
      </c>
      <c r="G182" s="221" t="s">
        <v>214</v>
      </c>
      <c r="H182" s="222">
        <v>28.335999999999999</v>
      </c>
      <c r="I182" s="223"/>
      <c r="J182" s="224">
        <f>ROUND(I182*H182,2)</f>
        <v>0</v>
      </c>
      <c r="K182" s="220" t="s">
        <v>138</v>
      </c>
      <c r="L182" s="44"/>
      <c r="M182" s="225" t="s">
        <v>1</v>
      </c>
      <c r="N182" s="226" t="s">
        <v>46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139</v>
      </c>
      <c r="AT182" s="229" t="s">
        <v>134</v>
      </c>
      <c r="AU182" s="229" t="s">
        <v>91</v>
      </c>
      <c r="AY182" s="17" t="s">
        <v>132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89</v>
      </c>
      <c r="BK182" s="230">
        <f>ROUND(I182*H182,2)</f>
        <v>0</v>
      </c>
      <c r="BL182" s="17" t="s">
        <v>139</v>
      </c>
      <c r="BM182" s="229" t="s">
        <v>215</v>
      </c>
    </row>
    <row r="183" s="14" customFormat="1">
      <c r="A183" s="14"/>
      <c r="B183" s="242"/>
      <c r="C183" s="243"/>
      <c r="D183" s="233" t="s">
        <v>141</v>
      </c>
      <c r="E183" s="244" t="s">
        <v>1</v>
      </c>
      <c r="F183" s="245" t="s">
        <v>216</v>
      </c>
      <c r="G183" s="243"/>
      <c r="H183" s="246">
        <v>28.335999999999999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141</v>
      </c>
      <c r="AU183" s="252" t="s">
        <v>91</v>
      </c>
      <c r="AV183" s="14" t="s">
        <v>91</v>
      </c>
      <c r="AW183" s="14" t="s">
        <v>36</v>
      </c>
      <c r="AX183" s="14" t="s">
        <v>89</v>
      </c>
      <c r="AY183" s="252" t="s">
        <v>132</v>
      </c>
    </row>
    <row r="184" s="2" customFormat="1" ht="49.05" customHeight="1">
      <c r="A184" s="38"/>
      <c r="B184" s="39"/>
      <c r="C184" s="218" t="s">
        <v>217</v>
      </c>
      <c r="D184" s="218" t="s">
        <v>134</v>
      </c>
      <c r="E184" s="219" t="s">
        <v>218</v>
      </c>
      <c r="F184" s="220" t="s">
        <v>219</v>
      </c>
      <c r="G184" s="221" t="s">
        <v>214</v>
      </c>
      <c r="H184" s="222">
        <v>255.97</v>
      </c>
      <c r="I184" s="223"/>
      <c r="J184" s="224">
        <f>ROUND(I184*H184,2)</f>
        <v>0</v>
      </c>
      <c r="K184" s="220" t="s">
        <v>138</v>
      </c>
      <c r="L184" s="44"/>
      <c r="M184" s="225" t="s">
        <v>1</v>
      </c>
      <c r="N184" s="226" t="s">
        <v>46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139</v>
      </c>
      <c r="AT184" s="229" t="s">
        <v>134</v>
      </c>
      <c r="AU184" s="229" t="s">
        <v>91</v>
      </c>
      <c r="AY184" s="17" t="s">
        <v>132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89</v>
      </c>
      <c r="BK184" s="230">
        <f>ROUND(I184*H184,2)</f>
        <v>0</v>
      </c>
      <c r="BL184" s="17" t="s">
        <v>139</v>
      </c>
      <c r="BM184" s="229" t="s">
        <v>220</v>
      </c>
    </row>
    <row r="185" s="13" customFormat="1">
      <c r="A185" s="13"/>
      <c r="B185" s="231"/>
      <c r="C185" s="232"/>
      <c r="D185" s="233" t="s">
        <v>141</v>
      </c>
      <c r="E185" s="234" t="s">
        <v>1</v>
      </c>
      <c r="F185" s="235" t="s">
        <v>142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141</v>
      </c>
      <c r="AU185" s="241" t="s">
        <v>91</v>
      </c>
      <c r="AV185" s="13" t="s">
        <v>89</v>
      </c>
      <c r="AW185" s="13" t="s">
        <v>36</v>
      </c>
      <c r="AX185" s="13" t="s">
        <v>81</v>
      </c>
      <c r="AY185" s="241" t="s">
        <v>132</v>
      </c>
    </row>
    <row r="186" s="13" customFormat="1">
      <c r="A186" s="13"/>
      <c r="B186" s="231"/>
      <c r="C186" s="232"/>
      <c r="D186" s="233" t="s">
        <v>141</v>
      </c>
      <c r="E186" s="234" t="s">
        <v>1</v>
      </c>
      <c r="F186" s="235" t="s">
        <v>221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141</v>
      </c>
      <c r="AU186" s="241" t="s">
        <v>91</v>
      </c>
      <c r="AV186" s="13" t="s">
        <v>89</v>
      </c>
      <c r="AW186" s="13" t="s">
        <v>36</v>
      </c>
      <c r="AX186" s="13" t="s">
        <v>81</v>
      </c>
      <c r="AY186" s="241" t="s">
        <v>132</v>
      </c>
    </row>
    <row r="187" s="13" customFormat="1">
      <c r="A187" s="13"/>
      <c r="B187" s="231"/>
      <c r="C187" s="232"/>
      <c r="D187" s="233" t="s">
        <v>141</v>
      </c>
      <c r="E187" s="234" t="s">
        <v>1</v>
      </c>
      <c r="F187" s="235" t="s">
        <v>222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141</v>
      </c>
      <c r="AU187" s="241" t="s">
        <v>91</v>
      </c>
      <c r="AV187" s="13" t="s">
        <v>89</v>
      </c>
      <c r="AW187" s="13" t="s">
        <v>36</v>
      </c>
      <c r="AX187" s="13" t="s">
        <v>81</v>
      </c>
      <c r="AY187" s="241" t="s">
        <v>132</v>
      </c>
    </row>
    <row r="188" s="14" customFormat="1">
      <c r="A188" s="14"/>
      <c r="B188" s="242"/>
      <c r="C188" s="243"/>
      <c r="D188" s="233" t="s">
        <v>141</v>
      </c>
      <c r="E188" s="244" t="s">
        <v>1</v>
      </c>
      <c r="F188" s="245" t="s">
        <v>223</v>
      </c>
      <c r="G188" s="243"/>
      <c r="H188" s="246">
        <v>221.815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141</v>
      </c>
      <c r="AU188" s="252" t="s">
        <v>91</v>
      </c>
      <c r="AV188" s="14" t="s">
        <v>91</v>
      </c>
      <c r="AW188" s="14" t="s">
        <v>36</v>
      </c>
      <c r="AX188" s="14" t="s">
        <v>81</v>
      </c>
      <c r="AY188" s="252" t="s">
        <v>132</v>
      </c>
    </row>
    <row r="189" s="14" customFormat="1">
      <c r="A189" s="14"/>
      <c r="B189" s="242"/>
      <c r="C189" s="243"/>
      <c r="D189" s="233" t="s">
        <v>141</v>
      </c>
      <c r="E189" s="244" t="s">
        <v>1</v>
      </c>
      <c r="F189" s="245" t="s">
        <v>224</v>
      </c>
      <c r="G189" s="243"/>
      <c r="H189" s="246">
        <v>34.155000000000001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141</v>
      </c>
      <c r="AU189" s="252" t="s">
        <v>91</v>
      </c>
      <c r="AV189" s="14" t="s">
        <v>91</v>
      </c>
      <c r="AW189" s="14" t="s">
        <v>36</v>
      </c>
      <c r="AX189" s="14" t="s">
        <v>81</v>
      </c>
      <c r="AY189" s="252" t="s">
        <v>132</v>
      </c>
    </row>
    <row r="190" s="15" customFormat="1">
      <c r="A190" s="15"/>
      <c r="B190" s="253"/>
      <c r="C190" s="254"/>
      <c r="D190" s="233" t="s">
        <v>141</v>
      </c>
      <c r="E190" s="255" t="s">
        <v>1</v>
      </c>
      <c r="F190" s="256" t="s">
        <v>158</v>
      </c>
      <c r="G190" s="254"/>
      <c r="H190" s="257">
        <v>255.97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141</v>
      </c>
      <c r="AU190" s="263" t="s">
        <v>91</v>
      </c>
      <c r="AV190" s="15" t="s">
        <v>139</v>
      </c>
      <c r="AW190" s="15" t="s">
        <v>36</v>
      </c>
      <c r="AX190" s="15" t="s">
        <v>89</v>
      </c>
      <c r="AY190" s="263" t="s">
        <v>132</v>
      </c>
    </row>
    <row r="191" s="2" customFormat="1" ht="49.05" customHeight="1">
      <c r="A191" s="38"/>
      <c r="B191" s="39"/>
      <c r="C191" s="218" t="s">
        <v>225</v>
      </c>
      <c r="D191" s="218" t="s">
        <v>134</v>
      </c>
      <c r="E191" s="219" t="s">
        <v>226</v>
      </c>
      <c r="F191" s="220" t="s">
        <v>227</v>
      </c>
      <c r="G191" s="221" t="s">
        <v>214</v>
      </c>
      <c r="H191" s="222">
        <v>255.95500000000001</v>
      </c>
      <c r="I191" s="223"/>
      <c r="J191" s="224">
        <f>ROUND(I191*H191,2)</f>
        <v>0</v>
      </c>
      <c r="K191" s="220" t="s">
        <v>138</v>
      </c>
      <c r="L191" s="44"/>
      <c r="M191" s="225" t="s">
        <v>1</v>
      </c>
      <c r="N191" s="226" t="s">
        <v>46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139</v>
      </c>
      <c r="AT191" s="229" t="s">
        <v>134</v>
      </c>
      <c r="AU191" s="229" t="s">
        <v>91</v>
      </c>
      <c r="AY191" s="17" t="s">
        <v>132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89</v>
      </c>
      <c r="BK191" s="230">
        <f>ROUND(I191*H191,2)</f>
        <v>0</v>
      </c>
      <c r="BL191" s="17" t="s">
        <v>139</v>
      </c>
      <c r="BM191" s="229" t="s">
        <v>228</v>
      </c>
    </row>
    <row r="192" s="13" customFormat="1">
      <c r="A192" s="13"/>
      <c r="B192" s="231"/>
      <c r="C192" s="232"/>
      <c r="D192" s="233" t="s">
        <v>141</v>
      </c>
      <c r="E192" s="234" t="s">
        <v>1</v>
      </c>
      <c r="F192" s="235" t="s">
        <v>142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141</v>
      </c>
      <c r="AU192" s="241" t="s">
        <v>91</v>
      </c>
      <c r="AV192" s="13" t="s">
        <v>89</v>
      </c>
      <c r="AW192" s="13" t="s">
        <v>36</v>
      </c>
      <c r="AX192" s="13" t="s">
        <v>81</v>
      </c>
      <c r="AY192" s="241" t="s">
        <v>132</v>
      </c>
    </row>
    <row r="193" s="13" customFormat="1">
      <c r="A193" s="13"/>
      <c r="B193" s="231"/>
      <c r="C193" s="232"/>
      <c r="D193" s="233" t="s">
        <v>141</v>
      </c>
      <c r="E193" s="234" t="s">
        <v>1</v>
      </c>
      <c r="F193" s="235" t="s">
        <v>221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141</v>
      </c>
      <c r="AU193" s="241" t="s">
        <v>91</v>
      </c>
      <c r="AV193" s="13" t="s">
        <v>89</v>
      </c>
      <c r="AW193" s="13" t="s">
        <v>36</v>
      </c>
      <c r="AX193" s="13" t="s">
        <v>81</v>
      </c>
      <c r="AY193" s="241" t="s">
        <v>132</v>
      </c>
    </row>
    <row r="194" s="13" customFormat="1">
      <c r="A194" s="13"/>
      <c r="B194" s="231"/>
      <c r="C194" s="232"/>
      <c r="D194" s="233" t="s">
        <v>141</v>
      </c>
      <c r="E194" s="234" t="s">
        <v>1</v>
      </c>
      <c r="F194" s="235" t="s">
        <v>222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141</v>
      </c>
      <c r="AU194" s="241" t="s">
        <v>91</v>
      </c>
      <c r="AV194" s="13" t="s">
        <v>89</v>
      </c>
      <c r="AW194" s="13" t="s">
        <v>36</v>
      </c>
      <c r="AX194" s="13" t="s">
        <v>81</v>
      </c>
      <c r="AY194" s="241" t="s">
        <v>132</v>
      </c>
    </row>
    <row r="195" s="14" customFormat="1">
      <c r="A195" s="14"/>
      <c r="B195" s="242"/>
      <c r="C195" s="243"/>
      <c r="D195" s="233" t="s">
        <v>141</v>
      </c>
      <c r="E195" s="244" t="s">
        <v>1</v>
      </c>
      <c r="F195" s="245" t="s">
        <v>229</v>
      </c>
      <c r="G195" s="243"/>
      <c r="H195" s="246">
        <v>221.80000000000001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141</v>
      </c>
      <c r="AU195" s="252" t="s">
        <v>91</v>
      </c>
      <c r="AV195" s="14" t="s">
        <v>91</v>
      </c>
      <c r="AW195" s="14" t="s">
        <v>36</v>
      </c>
      <c r="AX195" s="14" t="s">
        <v>81</v>
      </c>
      <c r="AY195" s="252" t="s">
        <v>132</v>
      </c>
    </row>
    <row r="196" s="14" customFormat="1">
      <c r="A196" s="14"/>
      <c r="B196" s="242"/>
      <c r="C196" s="243"/>
      <c r="D196" s="233" t="s">
        <v>141</v>
      </c>
      <c r="E196" s="244" t="s">
        <v>1</v>
      </c>
      <c r="F196" s="245" t="s">
        <v>224</v>
      </c>
      <c r="G196" s="243"/>
      <c r="H196" s="246">
        <v>34.155000000000001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141</v>
      </c>
      <c r="AU196" s="252" t="s">
        <v>91</v>
      </c>
      <c r="AV196" s="14" t="s">
        <v>91</v>
      </c>
      <c r="AW196" s="14" t="s">
        <v>36</v>
      </c>
      <c r="AX196" s="14" t="s">
        <v>81</v>
      </c>
      <c r="AY196" s="252" t="s">
        <v>132</v>
      </c>
    </row>
    <row r="197" s="15" customFormat="1">
      <c r="A197" s="15"/>
      <c r="B197" s="253"/>
      <c r="C197" s="254"/>
      <c r="D197" s="233" t="s">
        <v>141</v>
      </c>
      <c r="E197" s="255" t="s">
        <v>1</v>
      </c>
      <c r="F197" s="256" t="s">
        <v>158</v>
      </c>
      <c r="G197" s="254"/>
      <c r="H197" s="257">
        <v>255.95500000000001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141</v>
      </c>
      <c r="AU197" s="263" t="s">
        <v>91</v>
      </c>
      <c r="AV197" s="15" t="s">
        <v>139</v>
      </c>
      <c r="AW197" s="15" t="s">
        <v>36</v>
      </c>
      <c r="AX197" s="15" t="s">
        <v>89</v>
      </c>
      <c r="AY197" s="263" t="s">
        <v>132</v>
      </c>
    </row>
    <row r="198" s="2" customFormat="1" ht="37.8" customHeight="1">
      <c r="A198" s="38"/>
      <c r="B198" s="39"/>
      <c r="C198" s="218" t="s">
        <v>230</v>
      </c>
      <c r="D198" s="218" t="s">
        <v>134</v>
      </c>
      <c r="E198" s="219" t="s">
        <v>231</v>
      </c>
      <c r="F198" s="220" t="s">
        <v>232</v>
      </c>
      <c r="G198" s="221" t="s">
        <v>137</v>
      </c>
      <c r="H198" s="222">
        <v>1210.5</v>
      </c>
      <c r="I198" s="223"/>
      <c r="J198" s="224">
        <f>ROUND(I198*H198,2)</f>
        <v>0</v>
      </c>
      <c r="K198" s="220" t="s">
        <v>138</v>
      </c>
      <c r="L198" s="44"/>
      <c r="M198" s="225" t="s">
        <v>1</v>
      </c>
      <c r="N198" s="226" t="s">
        <v>46</v>
      </c>
      <c r="O198" s="91"/>
      <c r="P198" s="227">
        <f>O198*H198</f>
        <v>0</v>
      </c>
      <c r="Q198" s="227">
        <v>0.00058</v>
      </c>
      <c r="R198" s="227">
        <f>Q198*H198</f>
        <v>0.70208999999999999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139</v>
      </c>
      <c r="AT198" s="229" t="s">
        <v>134</v>
      </c>
      <c r="AU198" s="229" t="s">
        <v>91</v>
      </c>
      <c r="AY198" s="17" t="s">
        <v>132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89</v>
      </c>
      <c r="BK198" s="230">
        <f>ROUND(I198*H198,2)</f>
        <v>0</v>
      </c>
      <c r="BL198" s="17" t="s">
        <v>139</v>
      </c>
      <c r="BM198" s="229" t="s">
        <v>233</v>
      </c>
    </row>
    <row r="199" s="13" customFormat="1">
      <c r="A199" s="13"/>
      <c r="B199" s="231"/>
      <c r="C199" s="232"/>
      <c r="D199" s="233" t="s">
        <v>141</v>
      </c>
      <c r="E199" s="234" t="s">
        <v>1</v>
      </c>
      <c r="F199" s="235" t="s">
        <v>142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141</v>
      </c>
      <c r="AU199" s="241" t="s">
        <v>91</v>
      </c>
      <c r="AV199" s="13" t="s">
        <v>89</v>
      </c>
      <c r="AW199" s="13" t="s">
        <v>36</v>
      </c>
      <c r="AX199" s="13" t="s">
        <v>81</v>
      </c>
      <c r="AY199" s="241" t="s">
        <v>132</v>
      </c>
    </row>
    <row r="200" s="13" customFormat="1">
      <c r="A200" s="13"/>
      <c r="B200" s="231"/>
      <c r="C200" s="232"/>
      <c r="D200" s="233" t="s">
        <v>141</v>
      </c>
      <c r="E200" s="234" t="s">
        <v>1</v>
      </c>
      <c r="F200" s="235" t="s">
        <v>221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141</v>
      </c>
      <c r="AU200" s="241" t="s">
        <v>91</v>
      </c>
      <c r="AV200" s="13" t="s">
        <v>89</v>
      </c>
      <c r="AW200" s="13" t="s">
        <v>36</v>
      </c>
      <c r="AX200" s="13" t="s">
        <v>81</v>
      </c>
      <c r="AY200" s="241" t="s">
        <v>132</v>
      </c>
    </row>
    <row r="201" s="14" customFormat="1">
      <c r="A201" s="14"/>
      <c r="B201" s="242"/>
      <c r="C201" s="243"/>
      <c r="D201" s="233" t="s">
        <v>141</v>
      </c>
      <c r="E201" s="244" t="s">
        <v>1</v>
      </c>
      <c r="F201" s="245" t="s">
        <v>234</v>
      </c>
      <c r="G201" s="243"/>
      <c r="H201" s="246">
        <v>1210.5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141</v>
      </c>
      <c r="AU201" s="252" t="s">
        <v>91</v>
      </c>
      <c r="AV201" s="14" t="s">
        <v>91</v>
      </c>
      <c r="AW201" s="14" t="s">
        <v>36</v>
      </c>
      <c r="AX201" s="14" t="s">
        <v>89</v>
      </c>
      <c r="AY201" s="252" t="s">
        <v>132</v>
      </c>
    </row>
    <row r="202" s="2" customFormat="1" ht="37.8" customHeight="1">
      <c r="A202" s="38"/>
      <c r="B202" s="39"/>
      <c r="C202" s="218" t="s">
        <v>235</v>
      </c>
      <c r="D202" s="218" t="s">
        <v>134</v>
      </c>
      <c r="E202" s="219" t="s">
        <v>236</v>
      </c>
      <c r="F202" s="220" t="s">
        <v>237</v>
      </c>
      <c r="G202" s="221" t="s">
        <v>137</v>
      </c>
      <c r="H202" s="222">
        <v>1210.5</v>
      </c>
      <c r="I202" s="223"/>
      <c r="J202" s="224">
        <f>ROUND(I202*H202,2)</f>
        <v>0</v>
      </c>
      <c r="K202" s="220" t="s">
        <v>138</v>
      </c>
      <c r="L202" s="44"/>
      <c r="M202" s="225" t="s">
        <v>1</v>
      </c>
      <c r="N202" s="226" t="s">
        <v>46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139</v>
      </c>
      <c r="AT202" s="229" t="s">
        <v>134</v>
      </c>
      <c r="AU202" s="229" t="s">
        <v>91</v>
      </c>
      <c r="AY202" s="17" t="s">
        <v>132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89</v>
      </c>
      <c r="BK202" s="230">
        <f>ROUND(I202*H202,2)</f>
        <v>0</v>
      </c>
      <c r="BL202" s="17" t="s">
        <v>139</v>
      </c>
      <c r="BM202" s="229" t="s">
        <v>238</v>
      </c>
    </row>
    <row r="203" s="2" customFormat="1" ht="62.7" customHeight="1">
      <c r="A203" s="38"/>
      <c r="B203" s="39"/>
      <c r="C203" s="218" t="s">
        <v>239</v>
      </c>
      <c r="D203" s="218" t="s">
        <v>134</v>
      </c>
      <c r="E203" s="219" t="s">
        <v>240</v>
      </c>
      <c r="F203" s="220" t="s">
        <v>241</v>
      </c>
      <c r="G203" s="221" t="s">
        <v>214</v>
      </c>
      <c r="H203" s="222">
        <v>255.72</v>
      </c>
      <c r="I203" s="223"/>
      <c r="J203" s="224">
        <f>ROUND(I203*H203,2)</f>
        <v>0</v>
      </c>
      <c r="K203" s="220" t="s">
        <v>138</v>
      </c>
      <c r="L203" s="44"/>
      <c r="M203" s="225" t="s">
        <v>1</v>
      </c>
      <c r="N203" s="226" t="s">
        <v>46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139</v>
      </c>
      <c r="AT203" s="229" t="s">
        <v>134</v>
      </c>
      <c r="AU203" s="229" t="s">
        <v>91</v>
      </c>
      <c r="AY203" s="17" t="s">
        <v>132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89</v>
      </c>
      <c r="BK203" s="230">
        <f>ROUND(I203*H203,2)</f>
        <v>0</v>
      </c>
      <c r="BL203" s="17" t="s">
        <v>139</v>
      </c>
      <c r="BM203" s="229" t="s">
        <v>242</v>
      </c>
    </row>
    <row r="204" s="13" customFormat="1">
      <c r="A204" s="13"/>
      <c r="B204" s="231"/>
      <c r="C204" s="232"/>
      <c r="D204" s="233" t="s">
        <v>141</v>
      </c>
      <c r="E204" s="234" t="s">
        <v>1</v>
      </c>
      <c r="F204" s="235" t="s">
        <v>243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141</v>
      </c>
      <c r="AU204" s="241" t="s">
        <v>91</v>
      </c>
      <c r="AV204" s="13" t="s">
        <v>89</v>
      </c>
      <c r="AW204" s="13" t="s">
        <v>36</v>
      </c>
      <c r="AX204" s="13" t="s">
        <v>81</v>
      </c>
      <c r="AY204" s="241" t="s">
        <v>132</v>
      </c>
    </row>
    <row r="205" s="14" customFormat="1">
      <c r="A205" s="14"/>
      <c r="B205" s="242"/>
      <c r="C205" s="243"/>
      <c r="D205" s="233" t="s">
        <v>141</v>
      </c>
      <c r="E205" s="244" t="s">
        <v>1</v>
      </c>
      <c r="F205" s="245" t="s">
        <v>244</v>
      </c>
      <c r="G205" s="243"/>
      <c r="H205" s="246">
        <v>255.97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141</v>
      </c>
      <c r="AU205" s="252" t="s">
        <v>91</v>
      </c>
      <c r="AV205" s="14" t="s">
        <v>91</v>
      </c>
      <c r="AW205" s="14" t="s">
        <v>36</v>
      </c>
      <c r="AX205" s="14" t="s">
        <v>81</v>
      </c>
      <c r="AY205" s="252" t="s">
        <v>132</v>
      </c>
    </row>
    <row r="206" s="14" customFormat="1">
      <c r="A206" s="14"/>
      <c r="B206" s="242"/>
      <c r="C206" s="243"/>
      <c r="D206" s="233" t="s">
        <v>141</v>
      </c>
      <c r="E206" s="244" t="s">
        <v>1</v>
      </c>
      <c r="F206" s="245" t="s">
        <v>245</v>
      </c>
      <c r="G206" s="243"/>
      <c r="H206" s="246">
        <v>-0.25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141</v>
      </c>
      <c r="AU206" s="252" t="s">
        <v>91</v>
      </c>
      <c r="AV206" s="14" t="s">
        <v>91</v>
      </c>
      <c r="AW206" s="14" t="s">
        <v>36</v>
      </c>
      <c r="AX206" s="14" t="s">
        <v>81</v>
      </c>
      <c r="AY206" s="252" t="s">
        <v>132</v>
      </c>
    </row>
    <row r="207" s="15" customFormat="1">
      <c r="A207" s="15"/>
      <c r="B207" s="253"/>
      <c r="C207" s="254"/>
      <c r="D207" s="233" t="s">
        <v>141</v>
      </c>
      <c r="E207" s="255" t="s">
        <v>1</v>
      </c>
      <c r="F207" s="256" t="s">
        <v>158</v>
      </c>
      <c r="G207" s="254"/>
      <c r="H207" s="257">
        <v>255.72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3" t="s">
        <v>141</v>
      </c>
      <c r="AU207" s="263" t="s">
        <v>91</v>
      </c>
      <c r="AV207" s="15" t="s">
        <v>139</v>
      </c>
      <c r="AW207" s="15" t="s">
        <v>36</v>
      </c>
      <c r="AX207" s="15" t="s">
        <v>89</v>
      </c>
      <c r="AY207" s="263" t="s">
        <v>132</v>
      </c>
    </row>
    <row r="208" s="2" customFormat="1" ht="62.7" customHeight="1">
      <c r="A208" s="38"/>
      <c r="B208" s="39"/>
      <c r="C208" s="218" t="s">
        <v>246</v>
      </c>
      <c r="D208" s="218" t="s">
        <v>134</v>
      </c>
      <c r="E208" s="219" t="s">
        <v>247</v>
      </c>
      <c r="F208" s="220" t="s">
        <v>248</v>
      </c>
      <c r="G208" s="221" t="s">
        <v>214</v>
      </c>
      <c r="H208" s="222">
        <v>255.97</v>
      </c>
      <c r="I208" s="223"/>
      <c r="J208" s="224">
        <f>ROUND(I208*H208,2)</f>
        <v>0</v>
      </c>
      <c r="K208" s="220" t="s">
        <v>138</v>
      </c>
      <c r="L208" s="44"/>
      <c r="M208" s="225" t="s">
        <v>1</v>
      </c>
      <c r="N208" s="226" t="s">
        <v>46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139</v>
      </c>
      <c r="AT208" s="229" t="s">
        <v>134</v>
      </c>
      <c r="AU208" s="229" t="s">
        <v>91</v>
      </c>
      <c r="AY208" s="17" t="s">
        <v>132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89</v>
      </c>
      <c r="BK208" s="230">
        <f>ROUND(I208*H208,2)</f>
        <v>0</v>
      </c>
      <c r="BL208" s="17" t="s">
        <v>139</v>
      </c>
      <c r="BM208" s="229" t="s">
        <v>249</v>
      </c>
    </row>
    <row r="209" s="13" customFormat="1">
      <c r="A209" s="13"/>
      <c r="B209" s="231"/>
      <c r="C209" s="232"/>
      <c r="D209" s="233" t="s">
        <v>141</v>
      </c>
      <c r="E209" s="234" t="s">
        <v>1</v>
      </c>
      <c r="F209" s="235" t="s">
        <v>243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141</v>
      </c>
      <c r="AU209" s="241" t="s">
        <v>91</v>
      </c>
      <c r="AV209" s="13" t="s">
        <v>89</v>
      </c>
      <c r="AW209" s="13" t="s">
        <v>36</v>
      </c>
      <c r="AX209" s="13" t="s">
        <v>81</v>
      </c>
      <c r="AY209" s="241" t="s">
        <v>132</v>
      </c>
    </row>
    <row r="210" s="14" customFormat="1">
      <c r="A210" s="14"/>
      <c r="B210" s="242"/>
      <c r="C210" s="243"/>
      <c r="D210" s="233" t="s">
        <v>141</v>
      </c>
      <c r="E210" s="244" t="s">
        <v>1</v>
      </c>
      <c r="F210" s="245" t="s">
        <v>244</v>
      </c>
      <c r="G210" s="243"/>
      <c r="H210" s="246">
        <v>255.97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141</v>
      </c>
      <c r="AU210" s="252" t="s">
        <v>91</v>
      </c>
      <c r="AV210" s="14" t="s">
        <v>91</v>
      </c>
      <c r="AW210" s="14" t="s">
        <v>36</v>
      </c>
      <c r="AX210" s="14" t="s">
        <v>89</v>
      </c>
      <c r="AY210" s="252" t="s">
        <v>132</v>
      </c>
    </row>
    <row r="211" s="2" customFormat="1" ht="44.25" customHeight="1">
      <c r="A211" s="38"/>
      <c r="B211" s="39"/>
      <c r="C211" s="218" t="s">
        <v>250</v>
      </c>
      <c r="D211" s="268" t="s">
        <v>134</v>
      </c>
      <c r="E211" s="219" t="s">
        <v>251</v>
      </c>
      <c r="F211" s="220" t="s">
        <v>252</v>
      </c>
      <c r="G211" s="221" t="s">
        <v>253</v>
      </c>
      <c r="H211" s="222">
        <v>921.04200000000003</v>
      </c>
      <c r="I211" s="223"/>
      <c r="J211" s="224">
        <f>ROUND(I211*H211,2)</f>
        <v>0</v>
      </c>
      <c r="K211" s="220" t="s">
        <v>254</v>
      </c>
      <c r="L211" s="44"/>
      <c r="M211" s="225" t="s">
        <v>1</v>
      </c>
      <c r="N211" s="226" t="s">
        <v>46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139</v>
      </c>
      <c r="AT211" s="229" t="s">
        <v>134</v>
      </c>
      <c r="AU211" s="229" t="s">
        <v>91</v>
      </c>
      <c r="AY211" s="17" t="s">
        <v>132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89</v>
      </c>
      <c r="BK211" s="230">
        <f>ROUND(I211*H211,2)</f>
        <v>0</v>
      </c>
      <c r="BL211" s="17" t="s">
        <v>139</v>
      </c>
      <c r="BM211" s="229" t="s">
        <v>255</v>
      </c>
    </row>
    <row r="212" s="14" customFormat="1">
      <c r="A212" s="14"/>
      <c r="B212" s="242"/>
      <c r="C212" s="243"/>
      <c r="D212" s="233" t="s">
        <v>141</v>
      </c>
      <c r="E212" s="244" t="s">
        <v>1</v>
      </c>
      <c r="F212" s="245" t="s">
        <v>256</v>
      </c>
      <c r="G212" s="243"/>
      <c r="H212" s="246">
        <v>460.29599999999999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141</v>
      </c>
      <c r="AU212" s="252" t="s">
        <v>91</v>
      </c>
      <c r="AV212" s="14" t="s">
        <v>91</v>
      </c>
      <c r="AW212" s="14" t="s">
        <v>36</v>
      </c>
      <c r="AX212" s="14" t="s">
        <v>81</v>
      </c>
      <c r="AY212" s="252" t="s">
        <v>132</v>
      </c>
    </row>
    <row r="213" s="14" customFormat="1">
      <c r="A213" s="14"/>
      <c r="B213" s="242"/>
      <c r="C213" s="243"/>
      <c r="D213" s="233" t="s">
        <v>141</v>
      </c>
      <c r="E213" s="244" t="s">
        <v>1</v>
      </c>
      <c r="F213" s="245" t="s">
        <v>257</v>
      </c>
      <c r="G213" s="243"/>
      <c r="H213" s="246">
        <v>460.74599999999998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141</v>
      </c>
      <c r="AU213" s="252" t="s">
        <v>91</v>
      </c>
      <c r="AV213" s="14" t="s">
        <v>91</v>
      </c>
      <c r="AW213" s="14" t="s">
        <v>36</v>
      </c>
      <c r="AX213" s="14" t="s">
        <v>81</v>
      </c>
      <c r="AY213" s="252" t="s">
        <v>132</v>
      </c>
    </row>
    <row r="214" s="15" customFormat="1">
      <c r="A214" s="15"/>
      <c r="B214" s="253"/>
      <c r="C214" s="254"/>
      <c r="D214" s="233" t="s">
        <v>141</v>
      </c>
      <c r="E214" s="255" t="s">
        <v>1</v>
      </c>
      <c r="F214" s="256" t="s">
        <v>158</v>
      </c>
      <c r="G214" s="254"/>
      <c r="H214" s="257">
        <v>921.04199999999992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3" t="s">
        <v>141</v>
      </c>
      <c r="AU214" s="263" t="s">
        <v>91</v>
      </c>
      <c r="AV214" s="15" t="s">
        <v>139</v>
      </c>
      <c r="AW214" s="15" t="s">
        <v>36</v>
      </c>
      <c r="AX214" s="15" t="s">
        <v>89</v>
      </c>
      <c r="AY214" s="263" t="s">
        <v>132</v>
      </c>
    </row>
    <row r="215" s="2" customFormat="1" ht="44.25" customHeight="1">
      <c r="A215" s="38"/>
      <c r="B215" s="39"/>
      <c r="C215" s="218" t="s">
        <v>7</v>
      </c>
      <c r="D215" s="218" t="s">
        <v>134</v>
      </c>
      <c r="E215" s="219" t="s">
        <v>258</v>
      </c>
      <c r="F215" s="220" t="s">
        <v>259</v>
      </c>
      <c r="G215" s="221" t="s">
        <v>214</v>
      </c>
      <c r="H215" s="222">
        <v>211.37000000000001</v>
      </c>
      <c r="I215" s="223"/>
      <c r="J215" s="224">
        <f>ROUND(I215*H215,2)</f>
        <v>0</v>
      </c>
      <c r="K215" s="220" t="s">
        <v>138</v>
      </c>
      <c r="L215" s="44"/>
      <c r="M215" s="225" t="s">
        <v>1</v>
      </c>
      <c r="N215" s="226" t="s">
        <v>46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139</v>
      </c>
      <c r="AT215" s="229" t="s">
        <v>134</v>
      </c>
      <c r="AU215" s="229" t="s">
        <v>91</v>
      </c>
      <c r="AY215" s="17" t="s">
        <v>132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89</v>
      </c>
      <c r="BK215" s="230">
        <f>ROUND(I215*H215,2)</f>
        <v>0</v>
      </c>
      <c r="BL215" s="17" t="s">
        <v>139</v>
      </c>
      <c r="BM215" s="229" t="s">
        <v>260</v>
      </c>
    </row>
    <row r="216" s="13" customFormat="1">
      <c r="A216" s="13"/>
      <c r="B216" s="231"/>
      <c r="C216" s="232"/>
      <c r="D216" s="233" t="s">
        <v>141</v>
      </c>
      <c r="E216" s="234" t="s">
        <v>1</v>
      </c>
      <c r="F216" s="235" t="s">
        <v>142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141</v>
      </c>
      <c r="AU216" s="241" t="s">
        <v>91</v>
      </c>
      <c r="AV216" s="13" t="s">
        <v>89</v>
      </c>
      <c r="AW216" s="13" t="s">
        <v>36</v>
      </c>
      <c r="AX216" s="13" t="s">
        <v>81</v>
      </c>
      <c r="AY216" s="241" t="s">
        <v>132</v>
      </c>
    </row>
    <row r="217" s="13" customFormat="1">
      <c r="A217" s="13"/>
      <c r="B217" s="231"/>
      <c r="C217" s="232"/>
      <c r="D217" s="233" t="s">
        <v>141</v>
      </c>
      <c r="E217" s="234" t="s">
        <v>1</v>
      </c>
      <c r="F217" s="235" t="s">
        <v>221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141</v>
      </c>
      <c r="AU217" s="241" t="s">
        <v>91</v>
      </c>
      <c r="AV217" s="13" t="s">
        <v>89</v>
      </c>
      <c r="AW217" s="13" t="s">
        <v>36</v>
      </c>
      <c r="AX217" s="13" t="s">
        <v>81</v>
      </c>
      <c r="AY217" s="241" t="s">
        <v>132</v>
      </c>
    </row>
    <row r="218" s="14" customFormat="1">
      <c r="A218" s="14"/>
      <c r="B218" s="242"/>
      <c r="C218" s="243"/>
      <c r="D218" s="233" t="s">
        <v>141</v>
      </c>
      <c r="E218" s="244" t="s">
        <v>1</v>
      </c>
      <c r="F218" s="245" t="s">
        <v>261</v>
      </c>
      <c r="G218" s="243"/>
      <c r="H218" s="246">
        <v>211.12000000000001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141</v>
      </c>
      <c r="AU218" s="252" t="s">
        <v>91</v>
      </c>
      <c r="AV218" s="14" t="s">
        <v>91</v>
      </c>
      <c r="AW218" s="14" t="s">
        <v>36</v>
      </c>
      <c r="AX218" s="14" t="s">
        <v>81</v>
      </c>
      <c r="AY218" s="252" t="s">
        <v>132</v>
      </c>
    </row>
    <row r="219" s="14" customFormat="1">
      <c r="A219" s="14"/>
      <c r="B219" s="242"/>
      <c r="C219" s="243"/>
      <c r="D219" s="233" t="s">
        <v>141</v>
      </c>
      <c r="E219" s="244" t="s">
        <v>1</v>
      </c>
      <c r="F219" s="245" t="s">
        <v>262</v>
      </c>
      <c r="G219" s="243"/>
      <c r="H219" s="246">
        <v>0.25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141</v>
      </c>
      <c r="AU219" s="252" t="s">
        <v>91</v>
      </c>
      <c r="AV219" s="14" t="s">
        <v>91</v>
      </c>
      <c r="AW219" s="14" t="s">
        <v>36</v>
      </c>
      <c r="AX219" s="14" t="s">
        <v>81</v>
      </c>
      <c r="AY219" s="252" t="s">
        <v>132</v>
      </c>
    </row>
    <row r="220" s="15" customFormat="1">
      <c r="A220" s="15"/>
      <c r="B220" s="253"/>
      <c r="C220" s="254"/>
      <c r="D220" s="233" t="s">
        <v>141</v>
      </c>
      <c r="E220" s="255" t="s">
        <v>1</v>
      </c>
      <c r="F220" s="256" t="s">
        <v>158</v>
      </c>
      <c r="G220" s="254"/>
      <c r="H220" s="257">
        <v>211.37000000000001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3" t="s">
        <v>141</v>
      </c>
      <c r="AU220" s="263" t="s">
        <v>91</v>
      </c>
      <c r="AV220" s="15" t="s">
        <v>139</v>
      </c>
      <c r="AW220" s="15" t="s">
        <v>36</v>
      </c>
      <c r="AX220" s="15" t="s">
        <v>89</v>
      </c>
      <c r="AY220" s="263" t="s">
        <v>132</v>
      </c>
    </row>
    <row r="221" s="2" customFormat="1" ht="16.5" customHeight="1">
      <c r="A221" s="38"/>
      <c r="B221" s="39"/>
      <c r="C221" s="269" t="s">
        <v>263</v>
      </c>
      <c r="D221" s="269" t="s">
        <v>264</v>
      </c>
      <c r="E221" s="270" t="s">
        <v>265</v>
      </c>
      <c r="F221" s="271" t="s">
        <v>266</v>
      </c>
      <c r="G221" s="272" t="s">
        <v>253</v>
      </c>
      <c r="H221" s="273">
        <v>5.5119999999999996</v>
      </c>
      <c r="I221" s="274"/>
      <c r="J221" s="275">
        <f>ROUND(I221*H221,2)</f>
        <v>0</v>
      </c>
      <c r="K221" s="271" t="s">
        <v>138</v>
      </c>
      <c r="L221" s="276"/>
      <c r="M221" s="277" t="s">
        <v>1</v>
      </c>
      <c r="N221" s="278" t="s">
        <v>46</v>
      </c>
      <c r="O221" s="91"/>
      <c r="P221" s="227">
        <f>O221*H221</f>
        <v>0</v>
      </c>
      <c r="Q221" s="227">
        <v>1</v>
      </c>
      <c r="R221" s="227">
        <f>Q221*H221</f>
        <v>5.5119999999999996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181</v>
      </c>
      <c r="AT221" s="229" t="s">
        <v>264</v>
      </c>
      <c r="AU221" s="229" t="s">
        <v>91</v>
      </c>
      <c r="AY221" s="17" t="s">
        <v>132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89</v>
      </c>
      <c r="BK221" s="230">
        <f>ROUND(I221*H221,2)</f>
        <v>0</v>
      </c>
      <c r="BL221" s="17" t="s">
        <v>139</v>
      </c>
      <c r="BM221" s="229" t="s">
        <v>267</v>
      </c>
    </row>
    <row r="222" s="13" customFormat="1">
      <c r="A222" s="13"/>
      <c r="B222" s="231"/>
      <c r="C222" s="232"/>
      <c r="D222" s="233" t="s">
        <v>141</v>
      </c>
      <c r="E222" s="234" t="s">
        <v>1</v>
      </c>
      <c r="F222" s="235" t="s">
        <v>268</v>
      </c>
      <c r="G222" s="232"/>
      <c r="H222" s="234" t="s">
        <v>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141</v>
      </c>
      <c r="AU222" s="241" t="s">
        <v>91</v>
      </c>
      <c r="AV222" s="13" t="s">
        <v>89</v>
      </c>
      <c r="AW222" s="13" t="s">
        <v>36</v>
      </c>
      <c r="AX222" s="13" t="s">
        <v>81</v>
      </c>
      <c r="AY222" s="241" t="s">
        <v>132</v>
      </c>
    </row>
    <row r="223" s="14" customFormat="1">
      <c r="A223" s="14"/>
      <c r="B223" s="242"/>
      <c r="C223" s="243"/>
      <c r="D223" s="233" t="s">
        <v>141</v>
      </c>
      <c r="E223" s="244" t="s">
        <v>1</v>
      </c>
      <c r="F223" s="245" t="s">
        <v>269</v>
      </c>
      <c r="G223" s="243"/>
      <c r="H223" s="246">
        <v>422.24000000000001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141</v>
      </c>
      <c r="AU223" s="252" t="s">
        <v>91</v>
      </c>
      <c r="AV223" s="14" t="s">
        <v>91</v>
      </c>
      <c r="AW223" s="14" t="s">
        <v>36</v>
      </c>
      <c r="AX223" s="14" t="s">
        <v>81</v>
      </c>
      <c r="AY223" s="252" t="s">
        <v>132</v>
      </c>
    </row>
    <row r="224" s="14" customFormat="1">
      <c r="A224" s="14"/>
      <c r="B224" s="242"/>
      <c r="C224" s="243"/>
      <c r="D224" s="233" t="s">
        <v>141</v>
      </c>
      <c r="E224" s="244" t="s">
        <v>1</v>
      </c>
      <c r="F224" s="245" t="s">
        <v>270</v>
      </c>
      <c r="G224" s="243"/>
      <c r="H224" s="246">
        <v>-416.72800000000001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141</v>
      </c>
      <c r="AU224" s="252" t="s">
        <v>91</v>
      </c>
      <c r="AV224" s="14" t="s">
        <v>91</v>
      </c>
      <c r="AW224" s="14" t="s">
        <v>36</v>
      </c>
      <c r="AX224" s="14" t="s">
        <v>81</v>
      </c>
      <c r="AY224" s="252" t="s">
        <v>132</v>
      </c>
    </row>
    <row r="225" s="15" customFormat="1">
      <c r="A225" s="15"/>
      <c r="B225" s="253"/>
      <c r="C225" s="254"/>
      <c r="D225" s="233" t="s">
        <v>141</v>
      </c>
      <c r="E225" s="255" t="s">
        <v>1</v>
      </c>
      <c r="F225" s="256" t="s">
        <v>158</v>
      </c>
      <c r="G225" s="254"/>
      <c r="H225" s="257">
        <v>5.5119999999999996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3" t="s">
        <v>141</v>
      </c>
      <c r="AU225" s="263" t="s">
        <v>91</v>
      </c>
      <c r="AV225" s="15" t="s">
        <v>139</v>
      </c>
      <c r="AW225" s="15" t="s">
        <v>36</v>
      </c>
      <c r="AX225" s="15" t="s">
        <v>89</v>
      </c>
      <c r="AY225" s="263" t="s">
        <v>132</v>
      </c>
    </row>
    <row r="226" s="2" customFormat="1" ht="16.5" customHeight="1">
      <c r="A226" s="38"/>
      <c r="B226" s="39"/>
      <c r="C226" s="269" t="s">
        <v>271</v>
      </c>
      <c r="D226" s="269" t="s">
        <v>264</v>
      </c>
      <c r="E226" s="270" t="s">
        <v>272</v>
      </c>
      <c r="F226" s="271" t="s">
        <v>273</v>
      </c>
      <c r="G226" s="272" t="s">
        <v>253</v>
      </c>
      <c r="H226" s="273">
        <v>416.72800000000001</v>
      </c>
      <c r="I226" s="274"/>
      <c r="J226" s="275">
        <f>ROUND(I226*H226,2)</f>
        <v>0</v>
      </c>
      <c r="K226" s="271" t="s">
        <v>1</v>
      </c>
      <c r="L226" s="276"/>
      <c r="M226" s="277" t="s">
        <v>1</v>
      </c>
      <c r="N226" s="278" t="s">
        <v>46</v>
      </c>
      <c r="O226" s="91"/>
      <c r="P226" s="227">
        <f>O226*H226</f>
        <v>0</v>
      </c>
      <c r="Q226" s="227">
        <v>1</v>
      </c>
      <c r="R226" s="227">
        <f>Q226*H226</f>
        <v>416.72800000000001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181</v>
      </c>
      <c r="AT226" s="229" t="s">
        <v>264</v>
      </c>
      <c r="AU226" s="229" t="s">
        <v>91</v>
      </c>
      <c r="AY226" s="17" t="s">
        <v>132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89</v>
      </c>
      <c r="BK226" s="230">
        <f>ROUND(I226*H226,2)</f>
        <v>0</v>
      </c>
      <c r="BL226" s="17" t="s">
        <v>139</v>
      </c>
      <c r="BM226" s="229" t="s">
        <v>274</v>
      </c>
    </row>
    <row r="227" s="13" customFormat="1">
      <c r="A227" s="13"/>
      <c r="B227" s="231"/>
      <c r="C227" s="232"/>
      <c r="D227" s="233" t="s">
        <v>141</v>
      </c>
      <c r="E227" s="234" t="s">
        <v>1</v>
      </c>
      <c r="F227" s="235" t="s">
        <v>275</v>
      </c>
      <c r="G227" s="232"/>
      <c r="H227" s="234" t="s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141</v>
      </c>
      <c r="AU227" s="241" t="s">
        <v>91</v>
      </c>
      <c r="AV227" s="13" t="s">
        <v>89</v>
      </c>
      <c r="AW227" s="13" t="s">
        <v>36</v>
      </c>
      <c r="AX227" s="13" t="s">
        <v>81</v>
      </c>
      <c r="AY227" s="241" t="s">
        <v>132</v>
      </c>
    </row>
    <row r="228" s="14" customFormat="1">
      <c r="A228" s="14"/>
      <c r="B228" s="242"/>
      <c r="C228" s="243"/>
      <c r="D228" s="233" t="s">
        <v>141</v>
      </c>
      <c r="E228" s="244" t="s">
        <v>1</v>
      </c>
      <c r="F228" s="245" t="s">
        <v>276</v>
      </c>
      <c r="G228" s="243"/>
      <c r="H228" s="246">
        <v>4.048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141</v>
      </c>
      <c r="AU228" s="252" t="s">
        <v>91</v>
      </c>
      <c r="AV228" s="14" t="s">
        <v>91</v>
      </c>
      <c r="AW228" s="14" t="s">
        <v>36</v>
      </c>
      <c r="AX228" s="14" t="s">
        <v>81</v>
      </c>
      <c r="AY228" s="252" t="s">
        <v>132</v>
      </c>
    </row>
    <row r="229" s="14" customFormat="1">
      <c r="A229" s="14"/>
      <c r="B229" s="242"/>
      <c r="C229" s="243"/>
      <c r="D229" s="233" t="s">
        <v>141</v>
      </c>
      <c r="E229" s="244" t="s">
        <v>1</v>
      </c>
      <c r="F229" s="245" t="s">
        <v>277</v>
      </c>
      <c r="G229" s="243"/>
      <c r="H229" s="246">
        <v>3.8799999999999999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141</v>
      </c>
      <c r="AU229" s="252" t="s">
        <v>91</v>
      </c>
      <c r="AV229" s="14" t="s">
        <v>91</v>
      </c>
      <c r="AW229" s="14" t="s">
        <v>36</v>
      </c>
      <c r="AX229" s="14" t="s">
        <v>81</v>
      </c>
      <c r="AY229" s="252" t="s">
        <v>132</v>
      </c>
    </row>
    <row r="230" s="14" customFormat="1">
      <c r="A230" s="14"/>
      <c r="B230" s="242"/>
      <c r="C230" s="243"/>
      <c r="D230" s="233" t="s">
        <v>141</v>
      </c>
      <c r="E230" s="244" t="s">
        <v>1</v>
      </c>
      <c r="F230" s="245" t="s">
        <v>278</v>
      </c>
      <c r="G230" s="243"/>
      <c r="H230" s="246">
        <v>0.5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141</v>
      </c>
      <c r="AU230" s="252" t="s">
        <v>91</v>
      </c>
      <c r="AV230" s="14" t="s">
        <v>91</v>
      </c>
      <c r="AW230" s="14" t="s">
        <v>36</v>
      </c>
      <c r="AX230" s="14" t="s">
        <v>81</v>
      </c>
      <c r="AY230" s="252" t="s">
        <v>132</v>
      </c>
    </row>
    <row r="231" s="14" customFormat="1">
      <c r="A231" s="14"/>
      <c r="B231" s="242"/>
      <c r="C231" s="243"/>
      <c r="D231" s="233" t="s">
        <v>141</v>
      </c>
      <c r="E231" s="244" t="s">
        <v>1</v>
      </c>
      <c r="F231" s="245" t="s">
        <v>279</v>
      </c>
      <c r="G231" s="243"/>
      <c r="H231" s="246">
        <v>408.30000000000001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141</v>
      </c>
      <c r="AU231" s="252" t="s">
        <v>91</v>
      </c>
      <c r="AV231" s="14" t="s">
        <v>91</v>
      </c>
      <c r="AW231" s="14" t="s">
        <v>36</v>
      </c>
      <c r="AX231" s="14" t="s">
        <v>81</v>
      </c>
      <c r="AY231" s="252" t="s">
        <v>132</v>
      </c>
    </row>
    <row r="232" s="15" customFormat="1">
      <c r="A232" s="15"/>
      <c r="B232" s="253"/>
      <c r="C232" s="254"/>
      <c r="D232" s="233" t="s">
        <v>141</v>
      </c>
      <c r="E232" s="255" t="s">
        <v>1</v>
      </c>
      <c r="F232" s="256" t="s">
        <v>158</v>
      </c>
      <c r="G232" s="254"/>
      <c r="H232" s="257">
        <v>416.72800000000001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3" t="s">
        <v>141</v>
      </c>
      <c r="AU232" s="263" t="s">
        <v>91</v>
      </c>
      <c r="AV232" s="15" t="s">
        <v>139</v>
      </c>
      <c r="AW232" s="15" t="s">
        <v>36</v>
      </c>
      <c r="AX232" s="15" t="s">
        <v>89</v>
      </c>
      <c r="AY232" s="263" t="s">
        <v>132</v>
      </c>
    </row>
    <row r="233" s="2" customFormat="1" ht="66.75" customHeight="1">
      <c r="A233" s="38"/>
      <c r="B233" s="39"/>
      <c r="C233" s="218" t="s">
        <v>280</v>
      </c>
      <c r="D233" s="218" t="s">
        <v>134</v>
      </c>
      <c r="E233" s="219" t="s">
        <v>281</v>
      </c>
      <c r="F233" s="220" t="s">
        <v>282</v>
      </c>
      <c r="G233" s="221" t="s">
        <v>214</v>
      </c>
      <c r="H233" s="222">
        <v>182.78</v>
      </c>
      <c r="I233" s="223"/>
      <c r="J233" s="224">
        <f>ROUND(I233*H233,2)</f>
        <v>0</v>
      </c>
      <c r="K233" s="220" t="s">
        <v>138</v>
      </c>
      <c r="L233" s="44"/>
      <c r="M233" s="225" t="s">
        <v>1</v>
      </c>
      <c r="N233" s="226" t="s">
        <v>46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139</v>
      </c>
      <c r="AT233" s="229" t="s">
        <v>134</v>
      </c>
      <c r="AU233" s="229" t="s">
        <v>91</v>
      </c>
      <c r="AY233" s="17" t="s">
        <v>132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89</v>
      </c>
      <c r="BK233" s="230">
        <f>ROUND(I233*H233,2)</f>
        <v>0</v>
      </c>
      <c r="BL233" s="17" t="s">
        <v>139</v>
      </c>
      <c r="BM233" s="229" t="s">
        <v>283</v>
      </c>
    </row>
    <row r="234" s="13" customFormat="1">
      <c r="A234" s="13"/>
      <c r="B234" s="231"/>
      <c r="C234" s="232"/>
      <c r="D234" s="233" t="s">
        <v>141</v>
      </c>
      <c r="E234" s="234" t="s">
        <v>1</v>
      </c>
      <c r="F234" s="235" t="s">
        <v>142</v>
      </c>
      <c r="G234" s="232"/>
      <c r="H234" s="234" t="s">
        <v>1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141</v>
      </c>
      <c r="AU234" s="241" t="s">
        <v>91</v>
      </c>
      <c r="AV234" s="13" t="s">
        <v>89</v>
      </c>
      <c r="AW234" s="13" t="s">
        <v>36</v>
      </c>
      <c r="AX234" s="13" t="s">
        <v>81</v>
      </c>
      <c r="AY234" s="241" t="s">
        <v>132</v>
      </c>
    </row>
    <row r="235" s="13" customFormat="1">
      <c r="A235" s="13"/>
      <c r="B235" s="231"/>
      <c r="C235" s="232"/>
      <c r="D235" s="233" t="s">
        <v>141</v>
      </c>
      <c r="E235" s="234" t="s">
        <v>1</v>
      </c>
      <c r="F235" s="235" t="s">
        <v>221</v>
      </c>
      <c r="G235" s="232"/>
      <c r="H235" s="234" t="s">
        <v>1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141</v>
      </c>
      <c r="AU235" s="241" t="s">
        <v>91</v>
      </c>
      <c r="AV235" s="13" t="s">
        <v>89</v>
      </c>
      <c r="AW235" s="13" t="s">
        <v>36</v>
      </c>
      <c r="AX235" s="13" t="s">
        <v>81</v>
      </c>
      <c r="AY235" s="241" t="s">
        <v>132</v>
      </c>
    </row>
    <row r="236" s="14" customFormat="1">
      <c r="A236" s="14"/>
      <c r="B236" s="242"/>
      <c r="C236" s="243"/>
      <c r="D236" s="233" t="s">
        <v>141</v>
      </c>
      <c r="E236" s="244" t="s">
        <v>1</v>
      </c>
      <c r="F236" s="245" t="s">
        <v>284</v>
      </c>
      <c r="G236" s="243"/>
      <c r="H236" s="246">
        <v>182.78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141</v>
      </c>
      <c r="AU236" s="252" t="s">
        <v>91</v>
      </c>
      <c r="AV236" s="14" t="s">
        <v>91</v>
      </c>
      <c r="AW236" s="14" t="s">
        <v>36</v>
      </c>
      <c r="AX236" s="14" t="s">
        <v>89</v>
      </c>
      <c r="AY236" s="252" t="s">
        <v>132</v>
      </c>
    </row>
    <row r="237" s="2" customFormat="1" ht="16.5" customHeight="1">
      <c r="A237" s="38"/>
      <c r="B237" s="39"/>
      <c r="C237" s="269" t="s">
        <v>285</v>
      </c>
      <c r="D237" s="269" t="s">
        <v>264</v>
      </c>
      <c r="E237" s="270" t="s">
        <v>286</v>
      </c>
      <c r="F237" s="271" t="s">
        <v>287</v>
      </c>
      <c r="G237" s="272" t="s">
        <v>253</v>
      </c>
      <c r="H237" s="273">
        <v>365.56</v>
      </c>
      <c r="I237" s="274"/>
      <c r="J237" s="275">
        <f>ROUND(I237*H237,2)</f>
        <v>0</v>
      </c>
      <c r="K237" s="271" t="s">
        <v>138</v>
      </c>
      <c r="L237" s="276"/>
      <c r="M237" s="277" t="s">
        <v>1</v>
      </c>
      <c r="N237" s="278" t="s">
        <v>46</v>
      </c>
      <c r="O237" s="91"/>
      <c r="P237" s="227">
        <f>O237*H237</f>
        <v>0</v>
      </c>
      <c r="Q237" s="227">
        <v>1</v>
      </c>
      <c r="R237" s="227">
        <f>Q237*H237</f>
        <v>365.56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181</v>
      </c>
      <c r="AT237" s="229" t="s">
        <v>264</v>
      </c>
      <c r="AU237" s="229" t="s">
        <v>91</v>
      </c>
      <c r="AY237" s="17" t="s">
        <v>132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89</v>
      </c>
      <c r="BK237" s="230">
        <f>ROUND(I237*H237,2)</f>
        <v>0</v>
      </c>
      <c r="BL237" s="17" t="s">
        <v>139</v>
      </c>
      <c r="BM237" s="229" t="s">
        <v>288</v>
      </c>
    </row>
    <row r="238" s="2" customFormat="1">
      <c r="A238" s="38"/>
      <c r="B238" s="39"/>
      <c r="C238" s="40"/>
      <c r="D238" s="233" t="s">
        <v>173</v>
      </c>
      <c r="E238" s="40"/>
      <c r="F238" s="264" t="s">
        <v>289</v>
      </c>
      <c r="G238" s="40"/>
      <c r="H238" s="40"/>
      <c r="I238" s="265"/>
      <c r="J238" s="40"/>
      <c r="K238" s="40"/>
      <c r="L238" s="44"/>
      <c r="M238" s="266"/>
      <c r="N238" s="26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173</v>
      </c>
      <c r="AU238" s="17" t="s">
        <v>91</v>
      </c>
    </row>
    <row r="239" s="14" customFormat="1">
      <c r="A239" s="14"/>
      <c r="B239" s="242"/>
      <c r="C239" s="243"/>
      <c r="D239" s="233" t="s">
        <v>141</v>
      </c>
      <c r="E239" s="243"/>
      <c r="F239" s="245" t="s">
        <v>290</v>
      </c>
      <c r="G239" s="243"/>
      <c r="H239" s="246">
        <v>365.56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141</v>
      </c>
      <c r="AU239" s="252" t="s">
        <v>91</v>
      </c>
      <c r="AV239" s="14" t="s">
        <v>91</v>
      </c>
      <c r="AW239" s="14" t="s">
        <v>4</v>
      </c>
      <c r="AX239" s="14" t="s">
        <v>89</v>
      </c>
      <c r="AY239" s="252" t="s">
        <v>132</v>
      </c>
    </row>
    <row r="240" s="12" customFormat="1" ht="22.8" customHeight="1">
      <c r="A240" s="12"/>
      <c r="B240" s="202"/>
      <c r="C240" s="203"/>
      <c r="D240" s="204" t="s">
        <v>80</v>
      </c>
      <c r="E240" s="216" t="s">
        <v>91</v>
      </c>
      <c r="F240" s="216" t="s">
        <v>291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SUM(P241:P244)</f>
        <v>0</v>
      </c>
      <c r="Q240" s="210"/>
      <c r="R240" s="211">
        <f>SUM(R241:R244)</f>
        <v>209.86901999999998</v>
      </c>
      <c r="S240" s="210"/>
      <c r="T240" s="212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89</v>
      </c>
      <c r="AT240" s="214" t="s">
        <v>80</v>
      </c>
      <c r="AU240" s="214" t="s">
        <v>89</v>
      </c>
      <c r="AY240" s="213" t="s">
        <v>132</v>
      </c>
      <c r="BK240" s="215">
        <f>SUM(BK241:BK244)</f>
        <v>0</v>
      </c>
    </row>
    <row r="241" s="2" customFormat="1" ht="44.25" customHeight="1">
      <c r="A241" s="38"/>
      <c r="B241" s="39"/>
      <c r="C241" s="218" t="s">
        <v>292</v>
      </c>
      <c r="D241" s="218" t="s">
        <v>134</v>
      </c>
      <c r="E241" s="219" t="s">
        <v>293</v>
      </c>
      <c r="F241" s="220" t="s">
        <v>294</v>
      </c>
      <c r="G241" s="221" t="s">
        <v>214</v>
      </c>
      <c r="H241" s="222">
        <v>68.310000000000002</v>
      </c>
      <c r="I241" s="223"/>
      <c r="J241" s="224">
        <f>ROUND(I241*H241,2)</f>
        <v>0</v>
      </c>
      <c r="K241" s="220" t="s">
        <v>138</v>
      </c>
      <c r="L241" s="44"/>
      <c r="M241" s="225" t="s">
        <v>1</v>
      </c>
      <c r="N241" s="226" t="s">
        <v>46</v>
      </c>
      <c r="O241" s="91"/>
      <c r="P241" s="227">
        <f>O241*H241</f>
        <v>0</v>
      </c>
      <c r="Q241" s="227">
        <v>1.6299999999999999</v>
      </c>
      <c r="R241" s="227">
        <f>Q241*H241</f>
        <v>111.3453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139</v>
      </c>
      <c r="AT241" s="229" t="s">
        <v>134</v>
      </c>
      <c r="AU241" s="229" t="s">
        <v>91</v>
      </c>
      <c r="AY241" s="17" t="s">
        <v>132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89</v>
      </c>
      <c r="BK241" s="230">
        <f>ROUND(I241*H241,2)</f>
        <v>0</v>
      </c>
      <c r="BL241" s="17" t="s">
        <v>139</v>
      </c>
      <c r="BM241" s="229" t="s">
        <v>295</v>
      </c>
    </row>
    <row r="242" s="13" customFormat="1">
      <c r="A242" s="13"/>
      <c r="B242" s="231"/>
      <c r="C242" s="232"/>
      <c r="D242" s="233" t="s">
        <v>141</v>
      </c>
      <c r="E242" s="234" t="s">
        <v>1</v>
      </c>
      <c r="F242" s="235" t="s">
        <v>142</v>
      </c>
      <c r="G242" s="232"/>
      <c r="H242" s="234" t="s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141</v>
      </c>
      <c r="AU242" s="241" t="s">
        <v>91</v>
      </c>
      <c r="AV242" s="13" t="s">
        <v>89</v>
      </c>
      <c r="AW242" s="13" t="s">
        <v>36</v>
      </c>
      <c r="AX242" s="13" t="s">
        <v>81</v>
      </c>
      <c r="AY242" s="241" t="s">
        <v>132</v>
      </c>
    </row>
    <row r="243" s="14" customFormat="1">
      <c r="A243" s="14"/>
      <c r="B243" s="242"/>
      <c r="C243" s="243"/>
      <c r="D243" s="233" t="s">
        <v>141</v>
      </c>
      <c r="E243" s="244" t="s">
        <v>1</v>
      </c>
      <c r="F243" s="245" t="s">
        <v>296</v>
      </c>
      <c r="G243" s="243"/>
      <c r="H243" s="246">
        <v>68.310000000000002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141</v>
      </c>
      <c r="AU243" s="252" t="s">
        <v>91</v>
      </c>
      <c r="AV243" s="14" t="s">
        <v>91</v>
      </c>
      <c r="AW243" s="14" t="s">
        <v>36</v>
      </c>
      <c r="AX243" s="14" t="s">
        <v>89</v>
      </c>
      <c r="AY243" s="252" t="s">
        <v>132</v>
      </c>
    </row>
    <row r="244" s="2" customFormat="1" ht="66.75" customHeight="1">
      <c r="A244" s="38"/>
      <c r="B244" s="39"/>
      <c r="C244" s="218" t="s">
        <v>297</v>
      </c>
      <c r="D244" s="218" t="s">
        <v>134</v>
      </c>
      <c r="E244" s="219" t="s">
        <v>298</v>
      </c>
      <c r="F244" s="220" t="s">
        <v>299</v>
      </c>
      <c r="G244" s="221" t="s">
        <v>204</v>
      </c>
      <c r="H244" s="222">
        <v>414</v>
      </c>
      <c r="I244" s="223"/>
      <c r="J244" s="224">
        <f>ROUND(I244*H244,2)</f>
        <v>0</v>
      </c>
      <c r="K244" s="220" t="s">
        <v>138</v>
      </c>
      <c r="L244" s="44"/>
      <c r="M244" s="225" t="s">
        <v>1</v>
      </c>
      <c r="N244" s="226" t="s">
        <v>46</v>
      </c>
      <c r="O244" s="91"/>
      <c r="P244" s="227">
        <f>O244*H244</f>
        <v>0</v>
      </c>
      <c r="Q244" s="227">
        <v>0.23798</v>
      </c>
      <c r="R244" s="227">
        <f>Q244*H244</f>
        <v>98.523719999999997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139</v>
      </c>
      <c r="AT244" s="229" t="s">
        <v>134</v>
      </c>
      <c r="AU244" s="229" t="s">
        <v>91</v>
      </c>
      <c r="AY244" s="17" t="s">
        <v>132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89</v>
      </c>
      <c r="BK244" s="230">
        <f>ROUND(I244*H244,2)</f>
        <v>0</v>
      </c>
      <c r="BL244" s="17" t="s">
        <v>139</v>
      </c>
      <c r="BM244" s="229" t="s">
        <v>300</v>
      </c>
    </row>
    <row r="245" s="12" customFormat="1" ht="22.8" customHeight="1">
      <c r="A245" s="12"/>
      <c r="B245" s="202"/>
      <c r="C245" s="203"/>
      <c r="D245" s="204" t="s">
        <v>80</v>
      </c>
      <c r="E245" s="216" t="s">
        <v>139</v>
      </c>
      <c r="F245" s="216" t="s">
        <v>301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SUM(P246:P255)</f>
        <v>0</v>
      </c>
      <c r="Q245" s="210"/>
      <c r="R245" s="211">
        <f>SUM(R246:R255)</f>
        <v>0</v>
      </c>
      <c r="S245" s="210"/>
      <c r="T245" s="212">
        <f>SUM(T246:T255)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89</v>
      </c>
      <c r="AT245" s="214" t="s">
        <v>80</v>
      </c>
      <c r="AU245" s="214" t="s">
        <v>89</v>
      </c>
      <c r="AY245" s="213" t="s">
        <v>132</v>
      </c>
      <c r="BK245" s="215">
        <f>SUM(BK246:BK255)</f>
        <v>0</v>
      </c>
    </row>
    <row r="246" s="2" customFormat="1" ht="24.15" customHeight="1">
      <c r="A246" s="38"/>
      <c r="B246" s="39"/>
      <c r="C246" s="218" t="s">
        <v>302</v>
      </c>
      <c r="D246" s="218" t="s">
        <v>134</v>
      </c>
      <c r="E246" s="219" t="s">
        <v>303</v>
      </c>
      <c r="F246" s="220" t="s">
        <v>304</v>
      </c>
      <c r="G246" s="221" t="s">
        <v>214</v>
      </c>
      <c r="H246" s="222">
        <v>1</v>
      </c>
      <c r="I246" s="223"/>
      <c r="J246" s="224">
        <f>ROUND(I246*H246,2)</f>
        <v>0</v>
      </c>
      <c r="K246" s="220" t="s">
        <v>138</v>
      </c>
      <c r="L246" s="44"/>
      <c r="M246" s="225" t="s">
        <v>1</v>
      </c>
      <c r="N246" s="226" t="s">
        <v>46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139</v>
      </c>
      <c r="AT246" s="229" t="s">
        <v>134</v>
      </c>
      <c r="AU246" s="229" t="s">
        <v>91</v>
      </c>
      <c r="AY246" s="17" t="s">
        <v>132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89</v>
      </c>
      <c r="BK246" s="230">
        <f>ROUND(I246*H246,2)</f>
        <v>0</v>
      </c>
      <c r="BL246" s="17" t="s">
        <v>139</v>
      </c>
      <c r="BM246" s="229" t="s">
        <v>305</v>
      </c>
    </row>
    <row r="247" s="14" customFormat="1">
      <c r="A247" s="14"/>
      <c r="B247" s="242"/>
      <c r="C247" s="243"/>
      <c r="D247" s="233" t="s">
        <v>141</v>
      </c>
      <c r="E247" s="244" t="s">
        <v>1</v>
      </c>
      <c r="F247" s="245" t="s">
        <v>306</v>
      </c>
      <c r="G247" s="243"/>
      <c r="H247" s="246">
        <v>1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141</v>
      </c>
      <c r="AU247" s="252" t="s">
        <v>91</v>
      </c>
      <c r="AV247" s="14" t="s">
        <v>91</v>
      </c>
      <c r="AW247" s="14" t="s">
        <v>36</v>
      </c>
      <c r="AX247" s="14" t="s">
        <v>89</v>
      </c>
      <c r="AY247" s="252" t="s">
        <v>132</v>
      </c>
    </row>
    <row r="248" s="2" customFormat="1" ht="33" customHeight="1">
      <c r="A248" s="38"/>
      <c r="B248" s="39"/>
      <c r="C248" s="218" t="s">
        <v>307</v>
      </c>
      <c r="D248" s="218" t="s">
        <v>134</v>
      </c>
      <c r="E248" s="219" t="s">
        <v>308</v>
      </c>
      <c r="F248" s="220" t="s">
        <v>309</v>
      </c>
      <c r="G248" s="221" t="s">
        <v>214</v>
      </c>
      <c r="H248" s="222">
        <v>45.539999999999999</v>
      </c>
      <c r="I248" s="223"/>
      <c r="J248" s="224">
        <f>ROUND(I248*H248,2)</f>
        <v>0</v>
      </c>
      <c r="K248" s="220" t="s">
        <v>138</v>
      </c>
      <c r="L248" s="44"/>
      <c r="M248" s="225" t="s">
        <v>1</v>
      </c>
      <c r="N248" s="226" t="s">
        <v>46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139</v>
      </c>
      <c r="AT248" s="229" t="s">
        <v>134</v>
      </c>
      <c r="AU248" s="229" t="s">
        <v>91</v>
      </c>
      <c r="AY248" s="17" t="s">
        <v>132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89</v>
      </c>
      <c r="BK248" s="230">
        <f>ROUND(I248*H248,2)</f>
        <v>0</v>
      </c>
      <c r="BL248" s="17" t="s">
        <v>139</v>
      </c>
      <c r="BM248" s="229" t="s">
        <v>310</v>
      </c>
    </row>
    <row r="249" s="13" customFormat="1">
      <c r="A249" s="13"/>
      <c r="B249" s="231"/>
      <c r="C249" s="232"/>
      <c r="D249" s="233" t="s">
        <v>141</v>
      </c>
      <c r="E249" s="234" t="s">
        <v>1</v>
      </c>
      <c r="F249" s="235" t="s">
        <v>142</v>
      </c>
      <c r="G249" s="232"/>
      <c r="H249" s="234" t="s">
        <v>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141</v>
      </c>
      <c r="AU249" s="241" t="s">
        <v>91</v>
      </c>
      <c r="AV249" s="13" t="s">
        <v>89</v>
      </c>
      <c r="AW249" s="13" t="s">
        <v>36</v>
      </c>
      <c r="AX249" s="13" t="s">
        <v>81</v>
      </c>
      <c r="AY249" s="241" t="s">
        <v>132</v>
      </c>
    </row>
    <row r="250" s="13" customFormat="1">
      <c r="A250" s="13"/>
      <c r="B250" s="231"/>
      <c r="C250" s="232"/>
      <c r="D250" s="233" t="s">
        <v>141</v>
      </c>
      <c r="E250" s="234" t="s">
        <v>1</v>
      </c>
      <c r="F250" s="235" t="s">
        <v>221</v>
      </c>
      <c r="G250" s="232"/>
      <c r="H250" s="234" t="s">
        <v>1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141</v>
      </c>
      <c r="AU250" s="241" t="s">
        <v>91</v>
      </c>
      <c r="AV250" s="13" t="s">
        <v>89</v>
      </c>
      <c r="AW250" s="13" t="s">
        <v>36</v>
      </c>
      <c r="AX250" s="13" t="s">
        <v>81</v>
      </c>
      <c r="AY250" s="241" t="s">
        <v>132</v>
      </c>
    </row>
    <row r="251" s="14" customFormat="1">
      <c r="A251" s="14"/>
      <c r="B251" s="242"/>
      <c r="C251" s="243"/>
      <c r="D251" s="233" t="s">
        <v>141</v>
      </c>
      <c r="E251" s="244" t="s">
        <v>1</v>
      </c>
      <c r="F251" s="245" t="s">
        <v>311</v>
      </c>
      <c r="G251" s="243"/>
      <c r="H251" s="246">
        <v>45.539999999999999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141</v>
      </c>
      <c r="AU251" s="252" t="s">
        <v>91</v>
      </c>
      <c r="AV251" s="14" t="s">
        <v>91</v>
      </c>
      <c r="AW251" s="14" t="s">
        <v>36</v>
      </c>
      <c r="AX251" s="14" t="s">
        <v>89</v>
      </c>
      <c r="AY251" s="252" t="s">
        <v>132</v>
      </c>
    </row>
    <row r="252" s="2" customFormat="1" ht="44.25" customHeight="1">
      <c r="A252" s="38"/>
      <c r="B252" s="39"/>
      <c r="C252" s="218" t="s">
        <v>312</v>
      </c>
      <c r="D252" s="218" t="s">
        <v>134</v>
      </c>
      <c r="E252" s="219" t="s">
        <v>313</v>
      </c>
      <c r="F252" s="220" t="s">
        <v>314</v>
      </c>
      <c r="G252" s="221" t="s">
        <v>214</v>
      </c>
      <c r="H252" s="222">
        <v>0.309</v>
      </c>
      <c r="I252" s="223"/>
      <c r="J252" s="224">
        <f>ROUND(I252*H252,2)</f>
        <v>0</v>
      </c>
      <c r="K252" s="220" t="s">
        <v>138</v>
      </c>
      <c r="L252" s="44"/>
      <c r="M252" s="225" t="s">
        <v>1</v>
      </c>
      <c r="N252" s="226" t="s">
        <v>46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139</v>
      </c>
      <c r="AT252" s="229" t="s">
        <v>134</v>
      </c>
      <c r="AU252" s="229" t="s">
        <v>91</v>
      </c>
      <c r="AY252" s="17" t="s">
        <v>132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89</v>
      </c>
      <c r="BK252" s="230">
        <f>ROUND(I252*H252,2)</f>
        <v>0</v>
      </c>
      <c r="BL252" s="17" t="s">
        <v>139</v>
      </c>
      <c r="BM252" s="229" t="s">
        <v>315</v>
      </c>
    </row>
    <row r="253" s="14" customFormat="1">
      <c r="A253" s="14"/>
      <c r="B253" s="242"/>
      <c r="C253" s="243"/>
      <c r="D253" s="233" t="s">
        <v>141</v>
      </c>
      <c r="E253" s="244" t="s">
        <v>1</v>
      </c>
      <c r="F253" s="245" t="s">
        <v>316</v>
      </c>
      <c r="G253" s="243"/>
      <c r="H253" s="246">
        <v>0.26400000000000001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141</v>
      </c>
      <c r="AU253" s="252" t="s">
        <v>91</v>
      </c>
      <c r="AV253" s="14" t="s">
        <v>91</v>
      </c>
      <c r="AW253" s="14" t="s">
        <v>36</v>
      </c>
      <c r="AX253" s="14" t="s">
        <v>81</v>
      </c>
      <c r="AY253" s="252" t="s">
        <v>132</v>
      </c>
    </row>
    <row r="254" s="14" customFormat="1">
      <c r="A254" s="14"/>
      <c r="B254" s="242"/>
      <c r="C254" s="243"/>
      <c r="D254" s="233" t="s">
        <v>141</v>
      </c>
      <c r="E254" s="244" t="s">
        <v>1</v>
      </c>
      <c r="F254" s="245" t="s">
        <v>317</v>
      </c>
      <c r="G254" s="243"/>
      <c r="H254" s="246">
        <v>0.044999999999999998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141</v>
      </c>
      <c r="AU254" s="252" t="s">
        <v>91</v>
      </c>
      <c r="AV254" s="14" t="s">
        <v>91</v>
      </c>
      <c r="AW254" s="14" t="s">
        <v>36</v>
      </c>
      <c r="AX254" s="14" t="s">
        <v>81</v>
      </c>
      <c r="AY254" s="252" t="s">
        <v>132</v>
      </c>
    </row>
    <row r="255" s="15" customFormat="1">
      <c r="A255" s="15"/>
      <c r="B255" s="253"/>
      <c r="C255" s="254"/>
      <c r="D255" s="233" t="s">
        <v>141</v>
      </c>
      <c r="E255" s="255" t="s">
        <v>1</v>
      </c>
      <c r="F255" s="256" t="s">
        <v>158</v>
      </c>
      <c r="G255" s="254"/>
      <c r="H255" s="257">
        <v>0.309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3" t="s">
        <v>141</v>
      </c>
      <c r="AU255" s="263" t="s">
        <v>91</v>
      </c>
      <c r="AV255" s="15" t="s">
        <v>139</v>
      </c>
      <c r="AW255" s="15" t="s">
        <v>36</v>
      </c>
      <c r="AX255" s="15" t="s">
        <v>89</v>
      </c>
      <c r="AY255" s="263" t="s">
        <v>132</v>
      </c>
    </row>
    <row r="256" s="12" customFormat="1" ht="22.8" customHeight="1">
      <c r="A256" s="12"/>
      <c r="B256" s="202"/>
      <c r="C256" s="203"/>
      <c r="D256" s="204" t="s">
        <v>80</v>
      </c>
      <c r="E256" s="216" t="s">
        <v>164</v>
      </c>
      <c r="F256" s="216" t="s">
        <v>318</v>
      </c>
      <c r="G256" s="203"/>
      <c r="H256" s="203"/>
      <c r="I256" s="206"/>
      <c r="J256" s="217">
        <f>BK256</f>
        <v>0</v>
      </c>
      <c r="K256" s="203"/>
      <c r="L256" s="208"/>
      <c r="M256" s="209"/>
      <c r="N256" s="210"/>
      <c r="O256" s="210"/>
      <c r="P256" s="211">
        <f>SUM(P257:P315)</f>
        <v>0</v>
      </c>
      <c r="Q256" s="210"/>
      <c r="R256" s="211">
        <f>SUM(R257:R315)</f>
        <v>0.1589496</v>
      </c>
      <c r="S256" s="210"/>
      <c r="T256" s="212">
        <f>SUM(T257:T315)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3" t="s">
        <v>89</v>
      </c>
      <c r="AT256" s="214" t="s">
        <v>80</v>
      </c>
      <c r="AU256" s="214" t="s">
        <v>89</v>
      </c>
      <c r="AY256" s="213" t="s">
        <v>132</v>
      </c>
      <c r="BK256" s="215">
        <f>SUM(BK257:BK315)</f>
        <v>0</v>
      </c>
    </row>
    <row r="257" s="2" customFormat="1" ht="33" customHeight="1">
      <c r="A257" s="38"/>
      <c r="B257" s="39"/>
      <c r="C257" s="218" t="s">
        <v>319</v>
      </c>
      <c r="D257" s="218" t="s">
        <v>134</v>
      </c>
      <c r="E257" s="219" t="s">
        <v>320</v>
      </c>
      <c r="F257" s="220" t="s">
        <v>321</v>
      </c>
      <c r="G257" s="221" t="s">
        <v>137</v>
      </c>
      <c r="H257" s="222">
        <v>10.119999999999999</v>
      </c>
      <c r="I257" s="223"/>
      <c r="J257" s="224">
        <f>ROUND(I257*H257,2)</f>
        <v>0</v>
      </c>
      <c r="K257" s="220" t="s">
        <v>138</v>
      </c>
      <c r="L257" s="44"/>
      <c r="M257" s="225" t="s">
        <v>1</v>
      </c>
      <c r="N257" s="226" t="s">
        <v>46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139</v>
      </c>
      <c r="AT257" s="229" t="s">
        <v>134</v>
      </c>
      <c r="AU257" s="229" t="s">
        <v>91</v>
      </c>
      <c r="AY257" s="17" t="s">
        <v>132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89</v>
      </c>
      <c r="BK257" s="230">
        <f>ROUND(I257*H257,2)</f>
        <v>0</v>
      </c>
      <c r="BL257" s="17" t="s">
        <v>139</v>
      </c>
      <c r="BM257" s="229" t="s">
        <v>322</v>
      </c>
    </row>
    <row r="258" s="13" customFormat="1">
      <c r="A258" s="13"/>
      <c r="B258" s="231"/>
      <c r="C258" s="232"/>
      <c r="D258" s="233" t="s">
        <v>141</v>
      </c>
      <c r="E258" s="234" t="s">
        <v>1</v>
      </c>
      <c r="F258" s="235" t="s">
        <v>142</v>
      </c>
      <c r="G258" s="232"/>
      <c r="H258" s="234" t="s">
        <v>1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141</v>
      </c>
      <c r="AU258" s="241" t="s">
        <v>91</v>
      </c>
      <c r="AV258" s="13" t="s">
        <v>89</v>
      </c>
      <c r="AW258" s="13" t="s">
        <v>36</v>
      </c>
      <c r="AX258" s="13" t="s">
        <v>81</v>
      </c>
      <c r="AY258" s="241" t="s">
        <v>132</v>
      </c>
    </row>
    <row r="259" s="13" customFormat="1">
      <c r="A259" s="13"/>
      <c r="B259" s="231"/>
      <c r="C259" s="232"/>
      <c r="D259" s="233" t="s">
        <v>141</v>
      </c>
      <c r="E259" s="234" t="s">
        <v>1</v>
      </c>
      <c r="F259" s="235" t="s">
        <v>157</v>
      </c>
      <c r="G259" s="232"/>
      <c r="H259" s="234" t="s">
        <v>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141</v>
      </c>
      <c r="AU259" s="241" t="s">
        <v>91</v>
      </c>
      <c r="AV259" s="13" t="s">
        <v>89</v>
      </c>
      <c r="AW259" s="13" t="s">
        <v>36</v>
      </c>
      <c r="AX259" s="13" t="s">
        <v>81</v>
      </c>
      <c r="AY259" s="241" t="s">
        <v>132</v>
      </c>
    </row>
    <row r="260" s="14" customFormat="1">
      <c r="A260" s="14"/>
      <c r="B260" s="242"/>
      <c r="C260" s="243"/>
      <c r="D260" s="233" t="s">
        <v>141</v>
      </c>
      <c r="E260" s="244" t="s">
        <v>1</v>
      </c>
      <c r="F260" s="245" t="s">
        <v>323</v>
      </c>
      <c r="G260" s="243"/>
      <c r="H260" s="246">
        <v>10.119999999999999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141</v>
      </c>
      <c r="AU260" s="252" t="s">
        <v>91</v>
      </c>
      <c r="AV260" s="14" t="s">
        <v>91</v>
      </c>
      <c r="AW260" s="14" t="s">
        <v>36</v>
      </c>
      <c r="AX260" s="14" t="s">
        <v>89</v>
      </c>
      <c r="AY260" s="252" t="s">
        <v>132</v>
      </c>
    </row>
    <row r="261" s="2" customFormat="1" ht="33" customHeight="1">
      <c r="A261" s="38"/>
      <c r="B261" s="39"/>
      <c r="C261" s="218" t="s">
        <v>324</v>
      </c>
      <c r="D261" s="218" t="s">
        <v>134</v>
      </c>
      <c r="E261" s="219" t="s">
        <v>325</v>
      </c>
      <c r="F261" s="220" t="s">
        <v>326</v>
      </c>
      <c r="G261" s="221" t="s">
        <v>137</v>
      </c>
      <c r="H261" s="222">
        <v>455.60000000000002</v>
      </c>
      <c r="I261" s="223"/>
      <c r="J261" s="224">
        <f>ROUND(I261*H261,2)</f>
        <v>0</v>
      </c>
      <c r="K261" s="220" t="s">
        <v>138</v>
      </c>
      <c r="L261" s="44"/>
      <c r="M261" s="225" t="s">
        <v>1</v>
      </c>
      <c r="N261" s="226" t="s">
        <v>46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139</v>
      </c>
      <c r="AT261" s="229" t="s">
        <v>134</v>
      </c>
      <c r="AU261" s="229" t="s">
        <v>91</v>
      </c>
      <c r="AY261" s="17" t="s">
        <v>132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89</v>
      </c>
      <c r="BK261" s="230">
        <f>ROUND(I261*H261,2)</f>
        <v>0</v>
      </c>
      <c r="BL261" s="17" t="s">
        <v>139</v>
      </c>
      <c r="BM261" s="229" t="s">
        <v>327</v>
      </c>
    </row>
    <row r="262" s="13" customFormat="1">
      <c r="A262" s="13"/>
      <c r="B262" s="231"/>
      <c r="C262" s="232"/>
      <c r="D262" s="233" t="s">
        <v>141</v>
      </c>
      <c r="E262" s="234" t="s">
        <v>1</v>
      </c>
      <c r="F262" s="235" t="s">
        <v>328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141</v>
      </c>
      <c r="AU262" s="241" t="s">
        <v>91</v>
      </c>
      <c r="AV262" s="13" t="s">
        <v>89</v>
      </c>
      <c r="AW262" s="13" t="s">
        <v>36</v>
      </c>
      <c r="AX262" s="13" t="s">
        <v>81</v>
      </c>
      <c r="AY262" s="241" t="s">
        <v>132</v>
      </c>
    </row>
    <row r="263" s="13" customFormat="1">
      <c r="A263" s="13"/>
      <c r="B263" s="231"/>
      <c r="C263" s="232"/>
      <c r="D263" s="233" t="s">
        <v>141</v>
      </c>
      <c r="E263" s="234" t="s">
        <v>1</v>
      </c>
      <c r="F263" s="235" t="s">
        <v>142</v>
      </c>
      <c r="G263" s="232"/>
      <c r="H263" s="234" t="s">
        <v>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141</v>
      </c>
      <c r="AU263" s="241" t="s">
        <v>91</v>
      </c>
      <c r="AV263" s="13" t="s">
        <v>89</v>
      </c>
      <c r="AW263" s="13" t="s">
        <v>36</v>
      </c>
      <c r="AX263" s="13" t="s">
        <v>81</v>
      </c>
      <c r="AY263" s="241" t="s">
        <v>132</v>
      </c>
    </row>
    <row r="264" s="13" customFormat="1">
      <c r="A264" s="13"/>
      <c r="B264" s="231"/>
      <c r="C264" s="232"/>
      <c r="D264" s="233" t="s">
        <v>141</v>
      </c>
      <c r="E264" s="234" t="s">
        <v>1</v>
      </c>
      <c r="F264" s="235" t="s">
        <v>152</v>
      </c>
      <c r="G264" s="232"/>
      <c r="H264" s="234" t="s">
        <v>1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141</v>
      </c>
      <c r="AU264" s="241" t="s">
        <v>91</v>
      </c>
      <c r="AV264" s="13" t="s">
        <v>89</v>
      </c>
      <c r="AW264" s="13" t="s">
        <v>36</v>
      </c>
      <c r="AX264" s="13" t="s">
        <v>81</v>
      </c>
      <c r="AY264" s="241" t="s">
        <v>132</v>
      </c>
    </row>
    <row r="265" s="14" customFormat="1">
      <c r="A265" s="14"/>
      <c r="B265" s="242"/>
      <c r="C265" s="243"/>
      <c r="D265" s="233" t="s">
        <v>141</v>
      </c>
      <c r="E265" s="244" t="s">
        <v>1</v>
      </c>
      <c r="F265" s="245" t="s">
        <v>154</v>
      </c>
      <c r="G265" s="243"/>
      <c r="H265" s="246">
        <v>0.88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141</v>
      </c>
      <c r="AU265" s="252" t="s">
        <v>91</v>
      </c>
      <c r="AV265" s="14" t="s">
        <v>91</v>
      </c>
      <c r="AW265" s="14" t="s">
        <v>36</v>
      </c>
      <c r="AX265" s="14" t="s">
        <v>81</v>
      </c>
      <c r="AY265" s="252" t="s">
        <v>132</v>
      </c>
    </row>
    <row r="266" s="14" customFormat="1">
      <c r="A266" s="14"/>
      <c r="B266" s="242"/>
      <c r="C266" s="243"/>
      <c r="D266" s="233" t="s">
        <v>141</v>
      </c>
      <c r="E266" s="244" t="s">
        <v>1</v>
      </c>
      <c r="F266" s="245" t="s">
        <v>155</v>
      </c>
      <c r="G266" s="243"/>
      <c r="H266" s="246">
        <v>14.720000000000001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141</v>
      </c>
      <c r="AU266" s="252" t="s">
        <v>91</v>
      </c>
      <c r="AV266" s="14" t="s">
        <v>91</v>
      </c>
      <c r="AW266" s="14" t="s">
        <v>36</v>
      </c>
      <c r="AX266" s="14" t="s">
        <v>81</v>
      </c>
      <c r="AY266" s="252" t="s">
        <v>132</v>
      </c>
    </row>
    <row r="267" s="14" customFormat="1">
      <c r="A267" s="14"/>
      <c r="B267" s="242"/>
      <c r="C267" s="243"/>
      <c r="D267" s="233" t="s">
        <v>141</v>
      </c>
      <c r="E267" s="244" t="s">
        <v>1</v>
      </c>
      <c r="F267" s="245" t="s">
        <v>156</v>
      </c>
      <c r="G267" s="243"/>
      <c r="H267" s="246">
        <v>440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141</v>
      </c>
      <c r="AU267" s="252" t="s">
        <v>91</v>
      </c>
      <c r="AV267" s="14" t="s">
        <v>91</v>
      </c>
      <c r="AW267" s="14" t="s">
        <v>36</v>
      </c>
      <c r="AX267" s="14" t="s">
        <v>81</v>
      </c>
      <c r="AY267" s="252" t="s">
        <v>132</v>
      </c>
    </row>
    <row r="268" s="15" customFormat="1">
      <c r="A268" s="15"/>
      <c r="B268" s="253"/>
      <c r="C268" s="254"/>
      <c r="D268" s="233" t="s">
        <v>141</v>
      </c>
      <c r="E268" s="255" t="s">
        <v>1</v>
      </c>
      <c r="F268" s="256" t="s">
        <v>158</v>
      </c>
      <c r="G268" s="254"/>
      <c r="H268" s="257">
        <v>455.60000000000002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3" t="s">
        <v>141</v>
      </c>
      <c r="AU268" s="263" t="s">
        <v>91</v>
      </c>
      <c r="AV268" s="15" t="s">
        <v>139</v>
      </c>
      <c r="AW268" s="15" t="s">
        <v>36</v>
      </c>
      <c r="AX268" s="15" t="s">
        <v>89</v>
      </c>
      <c r="AY268" s="263" t="s">
        <v>132</v>
      </c>
    </row>
    <row r="269" s="2" customFormat="1" ht="33" customHeight="1">
      <c r="A269" s="38"/>
      <c r="B269" s="39"/>
      <c r="C269" s="218" t="s">
        <v>329</v>
      </c>
      <c r="D269" s="218" t="s">
        <v>134</v>
      </c>
      <c r="E269" s="219" t="s">
        <v>330</v>
      </c>
      <c r="F269" s="220" t="s">
        <v>331</v>
      </c>
      <c r="G269" s="221" t="s">
        <v>137</v>
      </c>
      <c r="H269" s="222">
        <v>4.4000000000000004</v>
      </c>
      <c r="I269" s="223"/>
      <c r="J269" s="224">
        <f>ROUND(I269*H269,2)</f>
        <v>0</v>
      </c>
      <c r="K269" s="220" t="s">
        <v>138</v>
      </c>
      <c r="L269" s="44"/>
      <c r="M269" s="225" t="s">
        <v>1</v>
      </c>
      <c r="N269" s="226" t="s">
        <v>46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139</v>
      </c>
      <c r="AT269" s="229" t="s">
        <v>134</v>
      </c>
      <c r="AU269" s="229" t="s">
        <v>91</v>
      </c>
      <c r="AY269" s="17" t="s">
        <v>132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89</v>
      </c>
      <c r="BK269" s="230">
        <f>ROUND(I269*H269,2)</f>
        <v>0</v>
      </c>
      <c r="BL269" s="17" t="s">
        <v>139</v>
      </c>
      <c r="BM269" s="229" t="s">
        <v>332</v>
      </c>
    </row>
    <row r="270" s="13" customFormat="1">
      <c r="A270" s="13"/>
      <c r="B270" s="231"/>
      <c r="C270" s="232"/>
      <c r="D270" s="233" t="s">
        <v>141</v>
      </c>
      <c r="E270" s="234" t="s">
        <v>1</v>
      </c>
      <c r="F270" s="235" t="s">
        <v>157</v>
      </c>
      <c r="G270" s="232"/>
      <c r="H270" s="234" t="s">
        <v>1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141</v>
      </c>
      <c r="AU270" s="241" t="s">
        <v>91</v>
      </c>
      <c r="AV270" s="13" t="s">
        <v>89</v>
      </c>
      <c r="AW270" s="13" t="s">
        <v>36</v>
      </c>
      <c r="AX270" s="13" t="s">
        <v>81</v>
      </c>
      <c r="AY270" s="241" t="s">
        <v>132</v>
      </c>
    </row>
    <row r="271" s="14" customFormat="1">
      <c r="A271" s="14"/>
      <c r="B271" s="242"/>
      <c r="C271" s="243"/>
      <c r="D271" s="233" t="s">
        <v>141</v>
      </c>
      <c r="E271" s="244" t="s">
        <v>1</v>
      </c>
      <c r="F271" s="245" t="s">
        <v>153</v>
      </c>
      <c r="G271" s="243"/>
      <c r="H271" s="246">
        <v>4.4000000000000004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141</v>
      </c>
      <c r="AU271" s="252" t="s">
        <v>91</v>
      </c>
      <c r="AV271" s="14" t="s">
        <v>91</v>
      </c>
      <c r="AW271" s="14" t="s">
        <v>36</v>
      </c>
      <c r="AX271" s="14" t="s">
        <v>89</v>
      </c>
      <c r="AY271" s="252" t="s">
        <v>132</v>
      </c>
    </row>
    <row r="272" s="2" customFormat="1" ht="33" customHeight="1">
      <c r="A272" s="38"/>
      <c r="B272" s="39"/>
      <c r="C272" s="218" t="s">
        <v>333</v>
      </c>
      <c r="D272" s="218" t="s">
        <v>134</v>
      </c>
      <c r="E272" s="219" t="s">
        <v>334</v>
      </c>
      <c r="F272" s="220" t="s">
        <v>335</v>
      </c>
      <c r="G272" s="221" t="s">
        <v>137</v>
      </c>
      <c r="H272" s="222">
        <v>440</v>
      </c>
      <c r="I272" s="223"/>
      <c r="J272" s="224">
        <f>ROUND(I272*H272,2)</f>
        <v>0</v>
      </c>
      <c r="K272" s="220" t="s">
        <v>138</v>
      </c>
      <c r="L272" s="44"/>
      <c r="M272" s="225" t="s">
        <v>1</v>
      </c>
      <c r="N272" s="226" t="s">
        <v>46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139</v>
      </c>
      <c r="AT272" s="229" t="s">
        <v>134</v>
      </c>
      <c r="AU272" s="229" t="s">
        <v>91</v>
      </c>
      <c r="AY272" s="17" t="s">
        <v>132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89</v>
      </c>
      <c r="BK272" s="230">
        <f>ROUND(I272*H272,2)</f>
        <v>0</v>
      </c>
      <c r="BL272" s="17" t="s">
        <v>139</v>
      </c>
      <c r="BM272" s="229" t="s">
        <v>336</v>
      </c>
    </row>
    <row r="273" s="13" customFormat="1">
      <c r="A273" s="13"/>
      <c r="B273" s="231"/>
      <c r="C273" s="232"/>
      <c r="D273" s="233" t="s">
        <v>141</v>
      </c>
      <c r="E273" s="234" t="s">
        <v>1</v>
      </c>
      <c r="F273" s="235" t="s">
        <v>157</v>
      </c>
      <c r="G273" s="232"/>
      <c r="H273" s="234" t="s">
        <v>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141</v>
      </c>
      <c r="AU273" s="241" t="s">
        <v>91</v>
      </c>
      <c r="AV273" s="13" t="s">
        <v>89</v>
      </c>
      <c r="AW273" s="13" t="s">
        <v>36</v>
      </c>
      <c r="AX273" s="13" t="s">
        <v>81</v>
      </c>
      <c r="AY273" s="241" t="s">
        <v>132</v>
      </c>
    </row>
    <row r="274" s="14" customFormat="1">
      <c r="A274" s="14"/>
      <c r="B274" s="242"/>
      <c r="C274" s="243"/>
      <c r="D274" s="233" t="s">
        <v>141</v>
      </c>
      <c r="E274" s="244" t="s">
        <v>1</v>
      </c>
      <c r="F274" s="245" t="s">
        <v>156</v>
      </c>
      <c r="G274" s="243"/>
      <c r="H274" s="246">
        <v>440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141</v>
      </c>
      <c r="AU274" s="252" t="s">
        <v>91</v>
      </c>
      <c r="AV274" s="14" t="s">
        <v>91</v>
      </c>
      <c r="AW274" s="14" t="s">
        <v>36</v>
      </c>
      <c r="AX274" s="14" t="s">
        <v>89</v>
      </c>
      <c r="AY274" s="252" t="s">
        <v>132</v>
      </c>
    </row>
    <row r="275" s="2" customFormat="1" ht="49.05" customHeight="1">
      <c r="A275" s="38"/>
      <c r="B275" s="39"/>
      <c r="C275" s="218" t="s">
        <v>337</v>
      </c>
      <c r="D275" s="218" t="s">
        <v>134</v>
      </c>
      <c r="E275" s="219" t="s">
        <v>338</v>
      </c>
      <c r="F275" s="220" t="s">
        <v>339</v>
      </c>
      <c r="G275" s="221" t="s">
        <v>137</v>
      </c>
      <c r="H275" s="222">
        <v>34.039999999999999</v>
      </c>
      <c r="I275" s="223"/>
      <c r="J275" s="224">
        <f>ROUND(I275*H275,2)</f>
        <v>0</v>
      </c>
      <c r="K275" s="220" t="s">
        <v>138</v>
      </c>
      <c r="L275" s="44"/>
      <c r="M275" s="225" t="s">
        <v>1</v>
      </c>
      <c r="N275" s="226" t="s">
        <v>46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139</v>
      </c>
      <c r="AT275" s="229" t="s">
        <v>134</v>
      </c>
      <c r="AU275" s="229" t="s">
        <v>91</v>
      </c>
      <c r="AY275" s="17" t="s">
        <v>132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89</v>
      </c>
      <c r="BK275" s="230">
        <f>ROUND(I275*H275,2)</f>
        <v>0</v>
      </c>
      <c r="BL275" s="17" t="s">
        <v>139</v>
      </c>
      <c r="BM275" s="229" t="s">
        <v>340</v>
      </c>
    </row>
    <row r="276" s="13" customFormat="1">
      <c r="A276" s="13"/>
      <c r="B276" s="231"/>
      <c r="C276" s="232"/>
      <c r="D276" s="233" t="s">
        <v>141</v>
      </c>
      <c r="E276" s="234" t="s">
        <v>1</v>
      </c>
      <c r="F276" s="235" t="s">
        <v>341</v>
      </c>
      <c r="G276" s="232"/>
      <c r="H276" s="234" t="s">
        <v>1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141</v>
      </c>
      <c r="AU276" s="241" t="s">
        <v>91</v>
      </c>
      <c r="AV276" s="13" t="s">
        <v>89</v>
      </c>
      <c r="AW276" s="13" t="s">
        <v>36</v>
      </c>
      <c r="AX276" s="13" t="s">
        <v>81</v>
      </c>
      <c r="AY276" s="241" t="s">
        <v>132</v>
      </c>
    </row>
    <row r="277" s="13" customFormat="1">
      <c r="A277" s="13"/>
      <c r="B277" s="231"/>
      <c r="C277" s="232"/>
      <c r="D277" s="233" t="s">
        <v>141</v>
      </c>
      <c r="E277" s="234" t="s">
        <v>1</v>
      </c>
      <c r="F277" s="235" t="s">
        <v>152</v>
      </c>
      <c r="G277" s="232"/>
      <c r="H277" s="234" t="s">
        <v>1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141</v>
      </c>
      <c r="AU277" s="241" t="s">
        <v>91</v>
      </c>
      <c r="AV277" s="13" t="s">
        <v>89</v>
      </c>
      <c r="AW277" s="13" t="s">
        <v>36</v>
      </c>
      <c r="AX277" s="13" t="s">
        <v>81</v>
      </c>
      <c r="AY277" s="241" t="s">
        <v>132</v>
      </c>
    </row>
    <row r="278" s="14" customFormat="1">
      <c r="A278" s="14"/>
      <c r="B278" s="242"/>
      <c r="C278" s="243"/>
      <c r="D278" s="233" t="s">
        <v>141</v>
      </c>
      <c r="E278" s="244" t="s">
        <v>1</v>
      </c>
      <c r="F278" s="245" t="s">
        <v>180</v>
      </c>
      <c r="G278" s="243"/>
      <c r="H278" s="246">
        <v>23.920000000000002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141</v>
      </c>
      <c r="AU278" s="252" t="s">
        <v>91</v>
      </c>
      <c r="AV278" s="14" t="s">
        <v>91</v>
      </c>
      <c r="AW278" s="14" t="s">
        <v>36</v>
      </c>
      <c r="AX278" s="14" t="s">
        <v>81</v>
      </c>
      <c r="AY278" s="252" t="s">
        <v>132</v>
      </c>
    </row>
    <row r="279" s="13" customFormat="1">
      <c r="A279" s="13"/>
      <c r="B279" s="231"/>
      <c r="C279" s="232"/>
      <c r="D279" s="233" t="s">
        <v>141</v>
      </c>
      <c r="E279" s="234" t="s">
        <v>1</v>
      </c>
      <c r="F279" s="235" t="s">
        <v>157</v>
      </c>
      <c r="G279" s="232"/>
      <c r="H279" s="234" t="s">
        <v>1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141</v>
      </c>
      <c r="AU279" s="241" t="s">
        <v>91</v>
      </c>
      <c r="AV279" s="13" t="s">
        <v>89</v>
      </c>
      <c r="AW279" s="13" t="s">
        <v>36</v>
      </c>
      <c r="AX279" s="13" t="s">
        <v>81</v>
      </c>
      <c r="AY279" s="241" t="s">
        <v>132</v>
      </c>
    </row>
    <row r="280" s="14" customFormat="1">
      <c r="A280" s="14"/>
      <c r="B280" s="242"/>
      <c r="C280" s="243"/>
      <c r="D280" s="233" t="s">
        <v>141</v>
      </c>
      <c r="E280" s="244" t="s">
        <v>1</v>
      </c>
      <c r="F280" s="245" t="s">
        <v>168</v>
      </c>
      <c r="G280" s="243"/>
      <c r="H280" s="246">
        <v>10.119999999999999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141</v>
      </c>
      <c r="AU280" s="252" t="s">
        <v>91</v>
      </c>
      <c r="AV280" s="14" t="s">
        <v>91</v>
      </c>
      <c r="AW280" s="14" t="s">
        <v>36</v>
      </c>
      <c r="AX280" s="14" t="s">
        <v>81</v>
      </c>
      <c r="AY280" s="252" t="s">
        <v>132</v>
      </c>
    </row>
    <row r="281" s="15" customFormat="1">
      <c r="A281" s="15"/>
      <c r="B281" s="253"/>
      <c r="C281" s="254"/>
      <c r="D281" s="233" t="s">
        <v>141</v>
      </c>
      <c r="E281" s="255" t="s">
        <v>1</v>
      </c>
      <c r="F281" s="256" t="s">
        <v>158</v>
      </c>
      <c r="G281" s="254"/>
      <c r="H281" s="257">
        <v>34.039999999999999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3" t="s">
        <v>141</v>
      </c>
      <c r="AU281" s="263" t="s">
        <v>91</v>
      </c>
      <c r="AV281" s="15" t="s">
        <v>139</v>
      </c>
      <c r="AW281" s="15" t="s">
        <v>36</v>
      </c>
      <c r="AX281" s="15" t="s">
        <v>89</v>
      </c>
      <c r="AY281" s="263" t="s">
        <v>132</v>
      </c>
    </row>
    <row r="282" s="2" customFormat="1" ht="37.8" customHeight="1">
      <c r="A282" s="38"/>
      <c r="B282" s="39"/>
      <c r="C282" s="218" t="s">
        <v>342</v>
      </c>
      <c r="D282" s="218" t="s">
        <v>134</v>
      </c>
      <c r="E282" s="219" t="s">
        <v>343</v>
      </c>
      <c r="F282" s="220" t="s">
        <v>344</v>
      </c>
      <c r="G282" s="221" t="s">
        <v>137</v>
      </c>
      <c r="H282" s="222">
        <v>20.600000000000001</v>
      </c>
      <c r="I282" s="223"/>
      <c r="J282" s="224">
        <f>ROUND(I282*H282,2)</f>
        <v>0</v>
      </c>
      <c r="K282" s="220" t="s">
        <v>138</v>
      </c>
      <c r="L282" s="44"/>
      <c r="M282" s="225" t="s">
        <v>1</v>
      </c>
      <c r="N282" s="226" t="s">
        <v>46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139</v>
      </c>
      <c r="AT282" s="229" t="s">
        <v>134</v>
      </c>
      <c r="AU282" s="229" t="s">
        <v>91</v>
      </c>
      <c r="AY282" s="17" t="s">
        <v>132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89</v>
      </c>
      <c r="BK282" s="230">
        <f>ROUND(I282*H282,2)</f>
        <v>0</v>
      </c>
      <c r="BL282" s="17" t="s">
        <v>139</v>
      </c>
      <c r="BM282" s="229" t="s">
        <v>345</v>
      </c>
    </row>
    <row r="283" s="13" customFormat="1">
      <c r="A283" s="13"/>
      <c r="B283" s="231"/>
      <c r="C283" s="232"/>
      <c r="D283" s="233" t="s">
        <v>141</v>
      </c>
      <c r="E283" s="234" t="s">
        <v>1</v>
      </c>
      <c r="F283" s="235" t="s">
        <v>346</v>
      </c>
      <c r="G283" s="232"/>
      <c r="H283" s="234" t="s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141</v>
      </c>
      <c r="AU283" s="241" t="s">
        <v>91</v>
      </c>
      <c r="AV283" s="13" t="s">
        <v>89</v>
      </c>
      <c r="AW283" s="13" t="s">
        <v>36</v>
      </c>
      <c r="AX283" s="13" t="s">
        <v>81</v>
      </c>
      <c r="AY283" s="241" t="s">
        <v>132</v>
      </c>
    </row>
    <row r="284" s="13" customFormat="1">
      <c r="A284" s="13"/>
      <c r="B284" s="231"/>
      <c r="C284" s="232"/>
      <c r="D284" s="233" t="s">
        <v>141</v>
      </c>
      <c r="E284" s="234" t="s">
        <v>1</v>
      </c>
      <c r="F284" s="235" t="s">
        <v>142</v>
      </c>
      <c r="G284" s="232"/>
      <c r="H284" s="234" t="s">
        <v>1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141</v>
      </c>
      <c r="AU284" s="241" t="s">
        <v>91</v>
      </c>
      <c r="AV284" s="13" t="s">
        <v>89</v>
      </c>
      <c r="AW284" s="13" t="s">
        <v>36</v>
      </c>
      <c r="AX284" s="13" t="s">
        <v>81</v>
      </c>
      <c r="AY284" s="241" t="s">
        <v>132</v>
      </c>
    </row>
    <row r="285" s="13" customFormat="1">
      <c r="A285" s="13"/>
      <c r="B285" s="231"/>
      <c r="C285" s="232"/>
      <c r="D285" s="233" t="s">
        <v>141</v>
      </c>
      <c r="E285" s="234" t="s">
        <v>1</v>
      </c>
      <c r="F285" s="235" t="s">
        <v>152</v>
      </c>
      <c r="G285" s="232"/>
      <c r="H285" s="234" t="s">
        <v>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141</v>
      </c>
      <c r="AU285" s="241" t="s">
        <v>91</v>
      </c>
      <c r="AV285" s="13" t="s">
        <v>89</v>
      </c>
      <c r="AW285" s="13" t="s">
        <v>36</v>
      </c>
      <c r="AX285" s="13" t="s">
        <v>81</v>
      </c>
      <c r="AY285" s="241" t="s">
        <v>132</v>
      </c>
    </row>
    <row r="286" s="14" customFormat="1">
      <c r="A286" s="14"/>
      <c r="B286" s="242"/>
      <c r="C286" s="243"/>
      <c r="D286" s="233" t="s">
        <v>141</v>
      </c>
      <c r="E286" s="244" t="s">
        <v>1</v>
      </c>
      <c r="F286" s="245" t="s">
        <v>162</v>
      </c>
      <c r="G286" s="243"/>
      <c r="H286" s="246">
        <v>1.28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141</v>
      </c>
      <c r="AU286" s="252" t="s">
        <v>91</v>
      </c>
      <c r="AV286" s="14" t="s">
        <v>91</v>
      </c>
      <c r="AW286" s="14" t="s">
        <v>36</v>
      </c>
      <c r="AX286" s="14" t="s">
        <v>81</v>
      </c>
      <c r="AY286" s="252" t="s">
        <v>132</v>
      </c>
    </row>
    <row r="287" s="14" customFormat="1">
      <c r="A287" s="14"/>
      <c r="B287" s="242"/>
      <c r="C287" s="243"/>
      <c r="D287" s="233" t="s">
        <v>141</v>
      </c>
      <c r="E287" s="244" t="s">
        <v>1</v>
      </c>
      <c r="F287" s="245" t="s">
        <v>163</v>
      </c>
      <c r="G287" s="243"/>
      <c r="H287" s="246">
        <v>19.32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141</v>
      </c>
      <c r="AU287" s="252" t="s">
        <v>91</v>
      </c>
      <c r="AV287" s="14" t="s">
        <v>91</v>
      </c>
      <c r="AW287" s="14" t="s">
        <v>36</v>
      </c>
      <c r="AX287" s="14" t="s">
        <v>81</v>
      </c>
      <c r="AY287" s="252" t="s">
        <v>132</v>
      </c>
    </row>
    <row r="288" s="15" customFormat="1">
      <c r="A288" s="15"/>
      <c r="B288" s="253"/>
      <c r="C288" s="254"/>
      <c r="D288" s="233" t="s">
        <v>141</v>
      </c>
      <c r="E288" s="255" t="s">
        <v>1</v>
      </c>
      <c r="F288" s="256" t="s">
        <v>158</v>
      </c>
      <c r="G288" s="254"/>
      <c r="H288" s="257">
        <v>20.600000000000001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3" t="s">
        <v>141</v>
      </c>
      <c r="AU288" s="263" t="s">
        <v>91</v>
      </c>
      <c r="AV288" s="15" t="s">
        <v>139</v>
      </c>
      <c r="AW288" s="15" t="s">
        <v>36</v>
      </c>
      <c r="AX288" s="15" t="s">
        <v>89</v>
      </c>
      <c r="AY288" s="263" t="s">
        <v>132</v>
      </c>
    </row>
    <row r="289" s="2" customFormat="1" ht="24.15" customHeight="1">
      <c r="A289" s="38"/>
      <c r="B289" s="39"/>
      <c r="C289" s="218" t="s">
        <v>347</v>
      </c>
      <c r="D289" s="218" t="s">
        <v>134</v>
      </c>
      <c r="E289" s="219" t="s">
        <v>348</v>
      </c>
      <c r="F289" s="220" t="s">
        <v>349</v>
      </c>
      <c r="G289" s="221" t="s">
        <v>137</v>
      </c>
      <c r="H289" s="222">
        <v>23.920000000000002</v>
      </c>
      <c r="I289" s="223"/>
      <c r="J289" s="224">
        <f>ROUND(I289*H289,2)</f>
        <v>0</v>
      </c>
      <c r="K289" s="220" t="s">
        <v>138</v>
      </c>
      <c r="L289" s="44"/>
      <c r="M289" s="225" t="s">
        <v>1</v>
      </c>
      <c r="N289" s="226" t="s">
        <v>46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139</v>
      </c>
      <c r="AT289" s="229" t="s">
        <v>134</v>
      </c>
      <c r="AU289" s="229" t="s">
        <v>91</v>
      </c>
      <c r="AY289" s="17" t="s">
        <v>132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89</v>
      </c>
      <c r="BK289" s="230">
        <f>ROUND(I289*H289,2)</f>
        <v>0</v>
      </c>
      <c r="BL289" s="17" t="s">
        <v>139</v>
      </c>
      <c r="BM289" s="229" t="s">
        <v>350</v>
      </c>
    </row>
    <row r="290" s="13" customFormat="1">
      <c r="A290" s="13"/>
      <c r="B290" s="231"/>
      <c r="C290" s="232"/>
      <c r="D290" s="233" t="s">
        <v>141</v>
      </c>
      <c r="E290" s="234" t="s">
        <v>1</v>
      </c>
      <c r="F290" s="235" t="s">
        <v>351</v>
      </c>
      <c r="G290" s="232"/>
      <c r="H290" s="234" t="s">
        <v>1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141</v>
      </c>
      <c r="AU290" s="241" t="s">
        <v>91</v>
      </c>
      <c r="AV290" s="13" t="s">
        <v>89</v>
      </c>
      <c r="AW290" s="13" t="s">
        <v>36</v>
      </c>
      <c r="AX290" s="13" t="s">
        <v>81</v>
      </c>
      <c r="AY290" s="241" t="s">
        <v>132</v>
      </c>
    </row>
    <row r="291" s="13" customFormat="1">
      <c r="A291" s="13"/>
      <c r="B291" s="231"/>
      <c r="C291" s="232"/>
      <c r="D291" s="233" t="s">
        <v>141</v>
      </c>
      <c r="E291" s="234" t="s">
        <v>1</v>
      </c>
      <c r="F291" s="235" t="s">
        <v>142</v>
      </c>
      <c r="G291" s="232"/>
      <c r="H291" s="234" t="s">
        <v>1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141</v>
      </c>
      <c r="AU291" s="241" t="s">
        <v>91</v>
      </c>
      <c r="AV291" s="13" t="s">
        <v>89</v>
      </c>
      <c r="AW291" s="13" t="s">
        <v>36</v>
      </c>
      <c r="AX291" s="13" t="s">
        <v>81</v>
      </c>
      <c r="AY291" s="241" t="s">
        <v>132</v>
      </c>
    </row>
    <row r="292" s="13" customFormat="1">
      <c r="A292" s="13"/>
      <c r="B292" s="231"/>
      <c r="C292" s="232"/>
      <c r="D292" s="233" t="s">
        <v>141</v>
      </c>
      <c r="E292" s="234" t="s">
        <v>1</v>
      </c>
      <c r="F292" s="235" t="s">
        <v>152</v>
      </c>
      <c r="G292" s="232"/>
      <c r="H292" s="234" t="s">
        <v>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141</v>
      </c>
      <c r="AU292" s="241" t="s">
        <v>91</v>
      </c>
      <c r="AV292" s="13" t="s">
        <v>89</v>
      </c>
      <c r="AW292" s="13" t="s">
        <v>36</v>
      </c>
      <c r="AX292" s="13" t="s">
        <v>81</v>
      </c>
      <c r="AY292" s="241" t="s">
        <v>132</v>
      </c>
    </row>
    <row r="293" s="14" customFormat="1">
      <c r="A293" s="14"/>
      <c r="B293" s="242"/>
      <c r="C293" s="243"/>
      <c r="D293" s="233" t="s">
        <v>141</v>
      </c>
      <c r="E293" s="244" t="s">
        <v>1</v>
      </c>
      <c r="F293" s="245" t="s">
        <v>180</v>
      </c>
      <c r="G293" s="243"/>
      <c r="H293" s="246">
        <v>23.920000000000002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141</v>
      </c>
      <c r="AU293" s="252" t="s">
        <v>91</v>
      </c>
      <c r="AV293" s="14" t="s">
        <v>91</v>
      </c>
      <c r="AW293" s="14" t="s">
        <v>36</v>
      </c>
      <c r="AX293" s="14" t="s">
        <v>81</v>
      </c>
      <c r="AY293" s="252" t="s">
        <v>132</v>
      </c>
    </row>
    <row r="294" s="15" customFormat="1">
      <c r="A294" s="15"/>
      <c r="B294" s="253"/>
      <c r="C294" s="254"/>
      <c r="D294" s="233" t="s">
        <v>141</v>
      </c>
      <c r="E294" s="255" t="s">
        <v>1</v>
      </c>
      <c r="F294" s="256" t="s">
        <v>158</v>
      </c>
      <c r="G294" s="254"/>
      <c r="H294" s="257">
        <v>23.920000000000002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3" t="s">
        <v>141</v>
      </c>
      <c r="AU294" s="263" t="s">
        <v>91</v>
      </c>
      <c r="AV294" s="15" t="s">
        <v>139</v>
      </c>
      <c r="AW294" s="15" t="s">
        <v>36</v>
      </c>
      <c r="AX294" s="15" t="s">
        <v>89</v>
      </c>
      <c r="AY294" s="263" t="s">
        <v>132</v>
      </c>
    </row>
    <row r="295" s="2" customFormat="1" ht="24.15" customHeight="1">
      <c r="A295" s="38"/>
      <c r="B295" s="39"/>
      <c r="C295" s="218" t="s">
        <v>352</v>
      </c>
      <c r="D295" s="218" t="s">
        <v>134</v>
      </c>
      <c r="E295" s="219" t="s">
        <v>353</v>
      </c>
      <c r="F295" s="220" t="s">
        <v>354</v>
      </c>
      <c r="G295" s="221" t="s">
        <v>137</v>
      </c>
      <c r="H295" s="222">
        <v>28.52</v>
      </c>
      <c r="I295" s="223"/>
      <c r="J295" s="224">
        <f>ROUND(I295*H295,2)</f>
        <v>0</v>
      </c>
      <c r="K295" s="220" t="s">
        <v>138</v>
      </c>
      <c r="L295" s="44"/>
      <c r="M295" s="225" t="s">
        <v>1</v>
      </c>
      <c r="N295" s="226" t="s">
        <v>46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139</v>
      </c>
      <c r="AT295" s="229" t="s">
        <v>134</v>
      </c>
      <c r="AU295" s="229" t="s">
        <v>91</v>
      </c>
      <c r="AY295" s="17" t="s">
        <v>132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89</v>
      </c>
      <c r="BK295" s="230">
        <f>ROUND(I295*H295,2)</f>
        <v>0</v>
      </c>
      <c r="BL295" s="17" t="s">
        <v>139</v>
      </c>
      <c r="BM295" s="229" t="s">
        <v>355</v>
      </c>
    </row>
    <row r="296" s="13" customFormat="1">
      <c r="A296" s="13"/>
      <c r="B296" s="231"/>
      <c r="C296" s="232"/>
      <c r="D296" s="233" t="s">
        <v>141</v>
      </c>
      <c r="E296" s="234" t="s">
        <v>1</v>
      </c>
      <c r="F296" s="235" t="s">
        <v>351</v>
      </c>
      <c r="G296" s="232"/>
      <c r="H296" s="234" t="s">
        <v>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141</v>
      </c>
      <c r="AU296" s="241" t="s">
        <v>91</v>
      </c>
      <c r="AV296" s="13" t="s">
        <v>89</v>
      </c>
      <c r="AW296" s="13" t="s">
        <v>36</v>
      </c>
      <c r="AX296" s="13" t="s">
        <v>81</v>
      </c>
      <c r="AY296" s="241" t="s">
        <v>132</v>
      </c>
    </row>
    <row r="297" s="13" customFormat="1">
      <c r="A297" s="13"/>
      <c r="B297" s="231"/>
      <c r="C297" s="232"/>
      <c r="D297" s="233" t="s">
        <v>141</v>
      </c>
      <c r="E297" s="234" t="s">
        <v>1</v>
      </c>
      <c r="F297" s="235" t="s">
        <v>142</v>
      </c>
      <c r="G297" s="232"/>
      <c r="H297" s="234" t="s">
        <v>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141</v>
      </c>
      <c r="AU297" s="241" t="s">
        <v>91</v>
      </c>
      <c r="AV297" s="13" t="s">
        <v>89</v>
      </c>
      <c r="AW297" s="13" t="s">
        <v>36</v>
      </c>
      <c r="AX297" s="13" t="s">
        <v>81</v>
      </c>
      <c r="AY297" s="241" t="s">
        <v>132</v>
      </c>
    </row>
    <row r="298" s="13" customFormat="1">
      <c r="A298" s="13"/>
      <c r="B298" s="231"/>
      <c r="C298" s="232"/>
      <c r="D298" s="233" t="s">
        <v>141</v>
      </c>
      <c r="E298" s="234" t="s">
        <v>1</v>
      </c>
      <c r="F298" s="235" t="s">
        <v>152</v>
      </c>
      <c r="G298" s="232"/>
      <c r="H298" s="234" t="s">
        <v>1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141</v>
      </c>
      <c r="AU298" s="241" t="s">
        <v>91</v>
      </c>
      <c r="AV298" s="13" t="s">
        <v>89</v>
      </c>
      <c r="AW298" s="13" t="s">
        <v>36</v>
      </c>
      <c r="AX298" s="13" t="s">
        <v>81</v>
      </c>
      <c r="AY298" s="241" t="s">
        <v>132</v>
      </c>
    </row>
    <row r="299" s="14" customFormat="1">
      <c r="A299" s="14"/>
      <c r="B299" s="242"/>
      <c r="C299" s="243"/>
      <c r="D299" s="233" t="s">
        <v>141</v>
      </c>
      <c r="E299" s="244" t="s">
        <v>1</v>
      </c>
      <c r="F299" s="245" t="s">
        <v>187</v>
      </c>
      <c r="G299" s="243"/>
      <c r="H299" s="246">
        <v>28.52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2" t="s">
        <v>141</v>
      </c>
      <c r="AU299" s="252" t="s">
        <v>91</v>
      </c>
      <c r="AV299" s="14" t="s">
        <v>91</v>
      </c>
      <c r="AW299" s="14" t="s">
        <v>36</v>
      </c>
      <c r="AX299" s="14" t="s">
        <v>81</v>
      </c>
      <c r="AY299" s="252" t="s">
        <v>132</v>
      </c>
    </row>
    <row r="300" s="15" customFormat="1">
      <c r="A300" s="15"/>
      <c r="B300" s="253"/>
      <c r="C300" s="254"/>
      <c r="D300" s="233" t="s">
        <v>141</v>
      </c>
      <c r="E300" s="255" t="s">
        <v>1</v>
      </c>
      <c r="F300" s="256" t="s">
        <v>158</v>
      </c>
      <c r="G300" s="254"/>
      <c r="H300" s="257">
        <v>28.52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3" t="s">
        <v>141</v>
      </c>
      <c r="AU300" s="263" t="s">
        <v>91</v>
      </c>
      <c r="AV300" s="15" t="s">
        <v>139</v>
      </c>
      <c r="AW300" s="15" t="s">
        <v>36</v>
      </c>
      <c r="AX300" s="15" t="s">
        <v>89</v>
      </c>
      <c r="AY300" s="263" t="s">
        <v>132</v>
      </c>
    </row>
    <row r="301" s="2" customFormat="1" ht="49.05" customHeight="1">
      <c r="A301" s="38"/>
      <c r="B301" s="39"/>
      <c r="C301" s="218" t="s">
        <v>356</v>
      </c>
      <c r="D301" s="218" t="s">
        <v>134</v>
      </c>
      <c r="E301" s="219" t="s">
        <v>357</v>
      </c>
      <c r="F301" s="220" t="s">
        <v>358</v>
      </c>
      <c r="G301" s="221" t="s">
        <v>137</v>
      </c>
      <c r="H301" s="222">
        <v>28.52</v>
      </c>
      <c r="I301" s="223"/>
      <c r="J301" s="224">
        <f>ROUND(I301*H301,2)</f>
        <v>0</v>
      </c>
      <c r="K301" s="220" t="s">
        <v>138</v>
      </c>
      <c r="L301" s="44"/>
      <c r="M301" s="225" t="s">
        <v>1</v>
      </c>
      <c r="N301" s="226" t="s">
        <v>46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139</v>
      </c>
      <c r="AT301" s="229" t="s">
        <v>134</v>
      </c>
      <c r="AU301" s="229" t="s">
        <v>91</v>
      </c>
      <c r="AY301" s="17" t="s">
        <v>132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89</v>
      </c>
      <c r="BK301" s="230">
        <f>ROUND(I301*H301,2)</f>
        <v>0</v>
      </c>
      <c r="BL301" s="17" t="s">
        <v>139</v>
      </c>
      <c r="BM301" s="229" t="s">
        <v>359</v>
      </c>
    </row>
    <row r="302" s="13" customFormat="1">
      <c r="A302" s="13"/>
      <c r="B302" s="231"/>
      <c r="C302" s="232"/>
      <c r="D302" s="233" t="s">
        <v>141</v>
      </c>
      <c r="E302" s="234" t="s">
        <v>1</v>
      </c>
      <c r="F302" s="235" t="s">
        <v>341</v>
      </c>
      <c r="G302" s="232"/>
      <c r="H302" s="234" t="s">
        <v>1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141</v>
      </c>
      <c r="AU302" s="241" t="s">
        <v>91</v>
      </c>
      <c r="AV302" s="13" t="s">
        <v>89</v>
      </c>
      <c r="AW302" s="13" t="s">
        <v>36</v>
      </c>
      <c r="AX302" s="13" t="s">
        <v>81</v>
      </c>
      <c r="AY302" s="241" t="s">
        <v>132</v>
      </c>
    </row>
    <row r="303" s="13" customFormat="1">
      <c r="A303" s="13"/>
      <c r="B303" s="231"/>
      <c r="C303" s="232"/>
      <c r="D303" s="233" t="s">
        <v>141</v>
      </c>
      <c r="E303" s="234" t="s">
        <v>1</v>
      </c>
      <c r="F303" s="235" t="s">
        <v>142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141</v>
      </c>
      <c r="AU303" s="241" t="s">
        <v>91</v>
      </c>
      <c r="AV303" s="13" t="s">
        <v>89</v>
      </c>
      <c r="AW303" s="13" t="s">
        <v>36</v>
      </c>
      <c r="AX303" s="13" t="s">
        <v>81</v>
      </c>
      <c r="AY303" s="241" t="s">
        <v>132</v>
      </c>
    </row>
    <row r="304" s="13" customFormat="1">
      <c r="A304" s="13"/>
      <c r="B304" s="231"/>
      <c r="C304" s="232"/>
      <c r="D304" s="233" t="s">
        <v>141</v>
      </c>
      <c r="E304" s="234" t="s">
        <v>1</v>
      </c>
      <c r="F304" s="235" t="s">
        <v>152</v>
      </c>
      <c r="G304" s="232"/>
      <c r="H304" s="234" t="s">
        <v>1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141</v>
      </c>
      <c r="AU304" s="241" t="s">
        <v>91</v>
      </c>
      <c r="AV304" s="13" t="s">
        <v>89</v>
      </c>
      <c r="AW304" s="13" t="s">
        <v>36</v>
      </c>
      <c r="AX304" s="13" t="s">
        <v>81</v>
      </c>
      <c r="AY304" s="241" t="s">
        <v>132</v>
      </c>
    </row>
    <row r="305" s="14" customFormat="1">
      <c r="A305" s="14"/>
      <c r="B305" s="242"/>
      <c r="C305" s="243"/>
      <c r="D305" s="233" t="s">
        <v>141</v>
      </c>
      <c r="E305" s="244" t="s">
        <v>1</v>
      </c>
      <c r="F305" s="245" t="s">
        <v>187</v>
      </c>
      <c r="G305" s="243"/>
      <c r="H305" s="246">
        <v>28.52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141</v>
      </c>
      <c r="AU305" s="252" t="s">
        <v>91</v>
      </c>
      <c r="AV305" s="14" t="s">
        <v>91</v>
      </c>
      <c r="AW305" s="14" t="s">
        <v>36</v>
      </c>
      <c r="AX305" s="14" t="s">
        <v>81</v>
      </c>
      <c r="AY305" s="252" t="s">
        <v>132</v>
      </c>
    </row>
    <row r="306" s="15" customFormat="1">
      <c r="A306" s="15"/>
      <c r="B306" s="253"/>
      <c r="C306" s="254"/>
      <c r="D306" s="233" t="s">
        <v>141</v>
      </c>
      <c r="E306" s="255" t="s">
        <v>1</v>
      </c>
      <c r="F306" s="256" t="s">
        <v>158</v>
      </c>
      <c r="G306" s="254"/>
      <c r="H306" s="257">
        <v>28.52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3" t="s">
        <v>141</v>
      </c>
      <c r="AU306" s="263" t="s">
        <v>91</v>
      </c>
      <c r="AV306" s="15" t="s">
        <v>139</v>
      </c>
      <c r="AW306" s="15" t="s">
        <v>36</v>
      </c>
      <c r="AX306" s="15" t="s">
        <v>89</v>
      </c>
      <c r="AY306" s="263" t="s">
        <v>132</v>
      </c>
    </row>
    <row r="307" s="2" customFormat="1" ht="76.35" customHeight="1">
      <c r="A307" s="38"/>
      <c r="B307" s="39"/>
      <c r="C307" s="218" t="s">
        <v>360</v>
      </c>
      <c r="D307" s="218" t="s">
        <v>134</v>
      </c>
      <c r="E307" s="219" t="s">
        <v>361</v>
      </c>
      <c r="F307" s="220" t="s">
        <v>362</v>
      </c>
      <c r="G307" s="221" t="s">
        <v>137</v>
      </c>
      <c r="H307" s="222">
        <v>1.28</v>
      </c>
      <c r="I307" s="223"/>
      <c r="J307" s="224">
        <f>ROUND(I307*H307,2)</f>
        <v>0</v>
      </c>
      <c r="K307" s="220" t="s">
        <v>138</v>
      </c>
      <c r="L307" s="44"/>
      <c r="M307" s="225" t="s">
        <v>1</v>
      </c>
      <c r="N307" s="226" t="s">
        <v>46</v>
      </c>
      <c r="O307" s="91"/>
      <c r="P307" s="227">
        <f>O307*H307</f>
        <v>0</v>
      </c>
      <c r="Q307" s="227">
        <v>0.089219999999999994</v>
      </c>
      <c r="R307" s="227">
        <f>Q307*H307</f>
        <v>0.1142016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139</v>
      </c>
      <c r="AT307" s="229" t="s">
        <v>134</v>
      </c>
      <c r="AU307" s="229" t="s">
        <v>91</v>
      </c>
      <c r="AY307" s="17" t="s">
        <v>132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89</v>
      </c>
      <c r="BK307" s="230">
        <f>ROUND(I307*H307,2)</f>
        <v>0</v>
      </c>
      <c r="BL307" s="17" t="s">
        <v>139</v>
      </c>
      <c r="BM307" s="229" t="s">
        <v>363</v>
      </c>
    </row>
    <row r="308" s="13" customFormat="1">
      <c r="A308" s="13"/>
      <c r="B308" s="231"/>
      <c r="C308" s="232"/>
      <c r="D308" s="233" t="s">
        <v>141</v>
      </c>
      <c r="E308" s="234" t="s">
        <v>1</v>
      </c>
      <c r="F308" s="235" t="s">
        <v>142</v>
      </c>
      <c r="G308" s="232"/>
      <c r="H308" s="234" t="s">
        <v>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141</v>
      </c>
      <c r="AU308" s="241" t="s">
        <v>91</v>
      </c>
      <c r="AV308" s="13" t="s">
        <v>89</v>
      </c>
      <c r="AW308" s="13" t="s">
        <v>36</v>
      </c>
      <c r="AX308" s="13" t="s">
        <v>81</v>
      </c>
      <c r="AY308" s="241" t="s">
        <v>132</v>
      </c>
    </row>
    <row r="309" s="13" customFormat="1">
      <c r="A309" s="13"/>
      <c r="B309" s="231"/>
      <c r="C309" s="232"/>
      <c r="D309" s="233" t="s">
        <v>141</v>
      </c>
      <c r="E309" s="234" t="s">
        <v>1</v>
      </c>
      <c r="F309" s="235" t="s">
        <v>152</v>
      </c>
      <c r="G309" s="232"/>
      <c r="H309" s="234" t="s">
        <v>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141</v>
      </c>
      <c r="AU309" s="241" t="s">
        <v>91</v>
      </c>
      <c r="AV309" s="13" t="s">
        <v>89</v>
      </c>
      <c r="AW309" s="13" t="s">
        <v>36</v>
      </c>
      <c r="AX309" s="13" t="s">
        <v>81</v>
      </c>
      <c r="AY309" s="241" t="s">
        <v>132</v>
      </c>
    </row>
    <row r="310" s="14" customFormat="1">
      <c r="A310" s="14"/>
      <c r="B310" s="242"/>
      <c r="C310" s="243"/>
      <c r="D310" s="233" t="s">
        <v>141</v>
      </c>
      <c r="E310" s="244" t="s">
        <v>1</v>
      </c>
      <c r="F310" s="245" t="s">
        <v>143</v>
      </c>
      <c r="G310" s="243"/>
      <c r="H310" s="246">
        <v>1.28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141</v>
      </c>
      <c r="AU310" s="252" t="s">
        <v>91</v>
      </c>
      <c r="AV310" s="14" t="s">
        <v>91</v>
      </c>
      <c r="AW310" s="14" t="s">
        <v>36</v>
      </c>
      <c r="AX310" s="14" t="s">
        <v>89</v>
      </c>
      <c r="AY310" s="252" t="s">
        <v>132</v>
      </c>
    </row>
    <row r="311" s="2" customFormat="1" ht="24.15" customHeight="1">
      <c r="A311" s="38"/>
      <c r="B311" s="39"/>
      <c r="C311" s="269" t="s">
        <v>364</v>
      </c>
      <c r="D311" s="269" t="s">
        <v>264</v>
      </c>
      <c r="E311" s="270" t="s">
        <v>365</v>
      </c>
      <c r="F311" s="271" t="s">
        <v>366</v>
      </c>
      <c r="G311" s="272" t="s">
        <v>137</v>
      </c>
      <c r="H311" s="273">
        <v>0.39600000000000002</v>
      </c>
      <c r="I311" s="274"/>
      <c r="J311" s="275">
        <f>ROUND(I311*H311,2)</f>
        <v>0</v>
      </c>
      <c r="K311" s="271" t="s">
        <v>138</v>
      </c>
      <c r="L311" s="276"/>
      <c r="M311" s="277" t="s">
        <v>1</v>
      </c>
      <c r="N311" s="278" t="s">
        <v>46</v>
      </c>
      <c r="O311" s="91"/>
      <c r="P311" s="227">
        <f>O311*H311</f>
        <v>0</v>
      </c>
      <c r="Q311" s="227">
        <v>0.113</v>
      </c>
      <c r="R311" s="227">
        <f>Q311*H311</f>
        <v>0.044748000000000003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181</v>
      </c>
      <c r="AT311" s="229" t="s">
        <v>264</v>
      </c>
      <c r="AU311" s="229" t="s">
        <v>91</v>
      </c>
      <c r="AY311" s="17" t="s">
        <v>132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89</v>
      </c>
      <c r="BK311" s="230">
        <f>ROUND(I311*H311,2)</f>
        <v>0</v>
      </c>
      <c r="BL311" s="17" t="s">
        <v>139</v>
      </c>
      <c r="BM311" s="229" t="s">
        <v>367</v>
      </c>
    </row>
    <row r="312" s="2" customFormat="1">
      <c r="A312" s="38"/>
      <c r="B312" s="39"/>
      <c r="C312" s="40"/>
      <c r="D312" s="233" t="s">
        <v>173</v>
      </c>
      <c r="E312" s="40"/>
      <c r="F312" s="264" t="s">
        <v>368</v>
      </c>
      <c r="G312" s="40"/>
      <c r="H312" s="40"/>
      <c r="I312" s="265"/>
      <c r="J312" s="40"/>
      <c r="K312" s="40"/>
      <c r="L312" s="44"/>
      <c r="M312" s="266"/>
      <c r="N312" s="267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173</v>
      </c>
      <c r="AU312" s="17" t="s">
        <v>91</v>
      </c>
    </row>
    <row r="313" s="13" customFormat="1">
      <c r="A313" s="13"/>
      <c r="B313" s="231"/>
      <c r="C313" s="232"/>
      <c r="D313" s="233" t="s">
        <v>141</v>
      </c>
      <c r="E313" s="234" t="s">
        <v>1</v>
      </c>
      <c r="F313" s="235" t="s">
        <v>369</v>
      </c>
      <c r="G313" s="232"/>
      <c r="H313" s="234" t="s">
        <v>1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141</v>
      </c>
      <c r="AU313" s="241" t="s">
        <v>91</v>
      </c>
      <c r="AV313" s="13" t="s">
        <v>89</v>
      </c>
      <c r="AW313" s="13" t="s">
        <v>36</v>
      </c>
      <c r="AX313" s="13" t="s">
        <v>81</v>
      </c>
      <c r="AY313" s="241" t="s">
        <v>132</v>
      </c>
    </row>
    <row r="314" s="14" customFormat="1">
      <c r="A314" s="14"/>
      <c r="B314" s="242"/>
      <c r="C314" s="243"/>
      <c r="D314" s="233" t="s">
        <v>141</v>
      </c>
      <c r="E314" s="244" t="s">
        <v>1</v>
      </c>
      <c r="F314" s="245" t="s">
        <v>370</v>
      </c>
      <c r="G314" s="243"/>
      <c r="H314" s="246">
        <v>0.38400000000000001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141</v>
      </c>
      <c r="AU314" s="252" t="s">
        <v>91</v>
      </c>
      <c r="AV314" s="14" t="s">
        <v>91</v>
      </c>
      <c r="AW314" s="14" t="s">
        <v>36</v>
      </c>
      <c r="AX314" s="14" t="s">
        <v>89</v>
      </c>
      <c r="AY314" s="252" t="s">
        <v>132</v>
      </c>
    </row>
    <row r="315" s="14" customFormat="1">
      <c r="A315" s="14"/>
      <c r="B315" s="242"/>
      <c r="C315" s="243"/>
      <c r="D315" s="233" t="s">
        <v>141</v>
      </c>
      <c r="E315" s="243"/>
      <c r="F315" s="245" t="s">
        <v>371</v>
      </c>
      <c r="G315" s="243"/>
      <c r="H315" s="246">
        <v>0.39600000000000002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141</v>
      </c>
      <c r="AU315" s="252" t="s">
        <v>91</v>
      </c>
      <c r="AV315" s="14" t="s">
        <v>91</v>
      </c>
      <c r="AW315" s="14" t="s">
        <v>4</v>
      </c>
      <c r="AX315" s="14" t="s">
        <v>89</v>
      </c>
      <c r="AY315" s="252" t="s">
        <v>132</v>
      </c>
    </row>
    <row r="316" s="12" customFormat="1" ht="22.8" customHeight="1">
      <c r="A316" s="12"/>
      <c r="B316" s="202"/>
      <c r="C316" s="203"/>
      <c r="D316" s="204" t="s">
        <v>80</v>
      </c>
      <c r="E316" s="216" t="s">
        <v>181</v>
      </c>
      <c r="F316" s="216" t="s">
        <v>372</v>
      </c>
      <c r="G316" s="203"/>
      <c r="H316" s="203"/>
      <c r="I316" s="206"/>
      <c r="J316" s="217">
        <f>BK316</f>
        <v>0</v>
      </c>
      <c r="K316" s="203"/>
      <c r="L316" s="208"/>
      <c r="M316" s="209"/>
      <c r="N316" s="210"/>
      <c r="O316" s="210"/>
      <c r="P316" s="211">
        <f>SUM(P317:P382)</f>
        <v>0</v>
      </c>
      <c r="Q316" s="210"/>
      <c r="R316" s="211">
        <f>SUM(R317:R382)</f>
        <v>5.6122578000000001</v>
      </c>
      <c r="S316" s="210"/>
      <c r="T316" s="212">
        <f>SUM(T317:T382)</f>
        <v>0.045199999999999997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3" t="s">
        <v>89</v>
      </c>
      <c r="AT316" s="214" t="s">
        <v>80</v>
      </c>
      <c r="AU316" s="214" t="s">
        <v>89</v>
      </c>
      <c r="AY316" s="213" t="s">
        <v>132</v>
      </c>
      <c r="BK316" s="215">
        <f>SUM(BK317:BK382)</f>
        <v>0</v>
      </c>
    </row>
    <row r="317" s="2" customFormat="1" ht="24.15" customHeight="1">
      <c r="A317" s="38"/>
      <c r="B317" s="39"/>
      <c r="C317" s="218" t="s">
        <v>373</v>
      </c>
      <c r="D317" s="218" t="s">
        <v>134</v>
      </c>
      <c r="E317" s="219" t="s">
        <v>374</v>
      </c>
      <c r="F317" s="220" t="s">
        <v>375</v>
      </c>
      <c r="G317" s="221" t="s">
        <v>376</v>
      </c>
      <c r="H317" s="222">
        <v>2</v>
      </c>
      <c r="I317" s="223"/>
      <c r="J317" s="224">
        <f>ROUND(I317*H317,2)</f>
        <v>0</v>
      </c>
      <c r="K317" s="220" t="s">
        <v>138</v>
      </c>
      <c r="L317" s="44"/>
      <c r="M317" s="225" t="s">
        <v>1</v>
      </c>
      <c r="N317" s="226" t="s">
        <v>46</v>
      </c>
      <c r="O317" s="91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139</v>
      </c>
      <c r="AT317" s="229" t="s">
        <v>134</v>
      </c>
      <c r="AU317" s="229" t="s">
        <v>91</v>
      </c>
      <c r="AY317" s="17" t="s">
        <v>132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89</v>
      </c>
      <c r="BK317" s="230">
        <f>ROUND(I317*H317,2)</f>
        <v>0</v>
      </c>
      <c r="BL317" s="17" t="s">
        <v>139</v>
      </c>
      <c r="BM317" s="229" t="s">
        <v>377</v>
      </c>
    </row>
    <row r="318" s="2" customFormat="1" ht="44.25" customHeight="1">
      <c r="A318" s="38"/>
      <c r="B318" s="39"/>
      <c r="C318" s="218" t="s">
        <v>378</v>
      </c>
      <c r="D318" s="218" t="s">
        <v>134</v>
      </c>
      <c r="E318" s="219" t="s">
        <v>379</v>
      </c>
      <c r="F318" s="220" t="s">
        <v>380</v>
      </c>
      <c r="G318" s="221" t="s">
        <v>376</v>
      </c>
      <c r="H318" s="222">
        <v>2</v>
      </c>
      <c r="I318" s="223"/>
      <c r="J318" s="224">
        <f>ROUND(I318*H318,2)</f>
        <v>0</v>
      </c>
      <c r="K318" s="220" t="s">
        <v>138</v>
      </c>
      <c r="L318" s="44"/>
      <c r="M318" s="225" t="s">
        <v>1</v>
      </c>
      <c r="N318" s="226" t="s">
        <v>46</v>
      </c>
      <c r="O318" s="91"/>
      <c r="P318" s="227">
        <f>O318*H318</f>
        <v>0</v>
      </c>
      <c r="Q318" s="227">
        <v>0.00167</v>
      </c>
      <c r="R318" s="227">
        <f>Q318*H318</f>
        <v>0.0033400000000000001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139</v>
      </c>
      <c r="AT318" s="229" t="s">
        <v>134</v>
      </c>
      <c r="AU318" s="229" t="s">
        <v>91</v>
      </c>
      <c r="AY318" s="17" t="s">
        <v>132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89</v>
      </c>
      <c r="BK318" s="230">
        <f>ROUND(I318*H318,2)</f>
        <v>0</v>
      </c>
      <c r="BL318" s="17" t="s">
        <v>139</v>
      </c>
      <c r="BM318" s="229" t="s">
        <v>381</v>
      </c>
    </row>
    <row r="319" s="2" customFormat="1" ht="24.15" customHeight="1">
      <c r="A319" s="38"/>
      <c r="B319" s="39"/>
      <c r="C319" s="269" t="s">
        <v>382</v>
      </c>
      <c r="D319" s="269" t="s">
        <v>264</v>
      </c>
      <c r="E319" s="270" t="s">
        <v>383</v>
      </c>
      <c r="F319" s="271" t="s">
        <v>384</v>
      </c>
      <c r="G319" s="272" t="s">
        <v>376</v>
      </c>
      <c r="H319" s="273">
        <v>2</v>
      </c>
      <c r="I319" s="274"/>
      <c r="J319" s="275">
        <f>ROUND(I319*H319,2)</f>
        <v>0</v>
      </c>
      <c r="K319" s="271" t="s">
        <v>1</v>
      </c>
      <c r="L319" s="276"/>
      <c r="M319" s="277" t="s">
        <v>1</v>
      </c>
      <c r="N319" s="278" t="s">
        <v>46</v>
      </c>
      <c r="O319" s="91"/>
      <c r="P319" s="227">
        <f>O319*H319</f>
        <v>0</v>
      </c>
      <c r="Q319" s="227">
        <v>0.016299999999999999</v>
      </c>
      <c r="R319" s="227">
        <f>Q319*H319</f>
        <v>0.032599999999999997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181</v>
      </c>
      <c r="AT319" s="229" t="s">
        <v>264</v>
      </c>
      <c r="AU319" s="229" t="s">
        <v>91</v>
      </c>
      <c r="AY319" s="17" t="s">
        <v>132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89</v>
      </c>
      <c r="BK319" s="230">
        <f>ROUND(I319*H319,2)</f>
        <v>0</v>
      </c>
      <c r="BL319" s="17" t="s">
        <v>139</v>
      </c>
      <c r="BM319" s="229" t="s">
        <v>385</v>
      </c>
    </row>
    <row r="320" s="2" customFormat="1" ht="44.25" customHeight="1">
      <c r="A320" s="38"/>
      <c r="B320" s="39"/>
      <c r="C320" s="218" t="s">
        <v>386</v>
      </c>
      <c r="D320" s="218" t="s">
        <v>134</v>
      </c>
      <c r="E320" s="219" t="s">
        <v>387</v>
      </c>
      <c r="F320" s="220" t="s">
        <v>388</v>
      </c>
      <c r="G320" s="221" t="s">
        <v>376</v>
      </c>
      <c r="H320" s="222">
        <v>3</v>
      </c>
      <c r="I320" s="223"/>
      <c r="J320" s="224">
        <f>ROUND(I320*H320,2)</f>
        <v>0</v>
      </c>
      <c r="K320" s="220" t="s">
        <v>138</v>
      </c>
      <c r="L320" s="44"/>
      <c r="M320" s="225" t="s">
        <v>1</v>
      </c>
      <c r="N320" s="226" t="s">
        <v>46</v>
      </c>
      <c r="O320" s="91"/>
      <c r="P320" s="227">
        <f>O320*H320</f>
        <v>0</v>
      </c>
      <c r="Q320" s="227">
        <v>0.00167</v>
      </c>
      <c r="R320" s="227">
        <f>Q320*H320</f>
        <v>0.0050100000000000006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139</v>
      </c>
      <c r="AT320" s="229" t="s">
        <v>134</v>
      </c>
      <c r="AU320" s="229" t="s">
        <v>91</v>
      </c>
      <c r="AY320" s="17" t="s">
        <v>132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89</v>
      </c>
      <c r="BK320" s="230">
        <f>ROUND(I320*H320,2)</f>
        <v>0</v>
      </c>
      <c r="BL320" s="17" t="s">
        <v>139</v>
      </c>
      <c r="BM320" s="229" t="s">
        <v>389</v>
      </c>
    </row>
    <row r="321" s="2" customFormat="1" ht="24.15" customHeight="1">
      <c r="A321" s="38"/>
      <c r="B321" s="39"/>
      <c r="C321" s="269" t="s">
        <v>390</v>
      </c>
      <c r="D321" s="269" t="s">
        <v>264</v>
      </c>
      <c r="E321" s="270" t="s">
        <v>391</v>
      </c>
      <c r="F321" s="271" t="s">
        <v>392</v>
      </c>
      <c r="G321" s="272" t="s">
        <v>376</v>
      </c>
      <c r="H321" s="273">
        <v>1</v>
      </c>
      <c r="I321" s="274"/>
      <c r="J321" s="275">
        <f>ROUND(I321*H321,2)</f>
        <v>0</v>
      </c>
      <c r="K321" s="271" t="s">
        <v>138</v>
      </c>
      <c r="L321" s="276"/>
      <c r="M321" s="277" t="s">
        <v>1</v>
      </c>
      <c r="N321" s="278" t="s">
        <v>46</v>
      </c>
      <c r="O321" s="91"/>
      <c r="P321" s="227">
        <f>O321*H321</f>
        <v>0</v>
      </c>
      <c r="Q321" s="227">
        <v>0.0112</v>
      </c>
      <c r="R321" s="227">
        <f>Q321*H321</f>
        <v>0.0112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181</v>
      </c>
      <c r="AT321" s="229" t="s">
        <v>264</v>
      </c>
      <c r="AU321" s="229" t="s">
        <v>91</v>
      </c>
      <c r="AY321" s="17" t="s">
        <v>132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89</v>
      </c>
      <c r="BK321" s="230">
        <f>ROUND(I321*H321,2)</f>
        <v>0</v>
      </c>
      <c r="BL321" s="17" t="s">
        <v>139</v>
      </c>
      <c r="BM321" s="229" t="s">
        <v>393</v>
      </c>
    </row>
    <row r="322" s="2" customFormat="1" ht="24.15" customHeight="1">
      <c r="A322" s="38"/>
      <c r="B322" s="39"/>
      <c r="C322" s="269" t="s">
        <v>394</v>
      </c>
      <c r="D322" s="269" t="s">
        <v>264</v>
      </c>
      <c r="E322" s="270" t="s">
        <v>395</v>
      </c>
      <c r="F322" s="271" t="s">
        <v>396</v>
      </c>
      <c r="G322" s="272" t="s">
        <v>376</v>
      </c>
      <c r="H322" s="273">
        <v>2</v>
      </c>
      <c r="I322" s="274"/>
      <c r="J322" s="275">
        <f>ROUND(I322*H322,2)</f>
        <v>0</v>
      </c>
      <c r="K322" s="271" t="s">
        <v>138</v>
      </c>
      <c r="L322" s="276"/>
      <c r="M322" s="277" t="s">
        <v>1</v>
      </c>
      <c r="N322" s="278" t="s">
        <v>46</v>
      </c>
      <c r="O322" s="91"/>
      <c r="P322" s="227">
        <f>O322*H322</f>
        <v>0</v>
      </c>
      <c r="Q322" s="227">
        <v>0.0048999999999999998</v>
      </c>
      <c r="R322" s="227">
        <f>Q322*H322</f>
        <v>0.0097999999999999997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181</v>
      </c>
      <c r="AT322" s="229" t="s">
        <v>264</v>
      </c>
      <c r="AU322" s="229" t="s">
        <v>91</v>
      </c>
      <c r="AY322" s="17" t="s">
        <v>132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89</v>
      </c>
      <c r="BK322" s="230">
        <f>ROUND(I322*H322,2)</f>
        <v>0</v>
      </c>
      <c r="BL322" s="17" t="s">
        <v>139</v>
      </c>
      <c r="BM322" s="229" t="s">
        <v>397</v>
      </c>
    </row>
    <row r="323" s="2" customFormat="1" ht="44.25" customHeight="1">
      <c r="A323" s="38"/>
      <c r="B323" s="39"/>
      <c r="C323" s="218" t="s">
        <v>398</v>
      </c>
      <c r="D323" s="218" t="s">
        <v>134</v>
      </c>
      <c r="E323" s="219" t="s">
        <v>399</v>
      </c>
      <c r="F323" s="220" t="s">
        <v>400</v>
      </c>
      <c r="G323" s="221" t="s">
        <v>376</v>
      </c>
      <c r="H323" s="222">
        <v>2</v>
      </c>
      <c r="I323" s="223"/>
      <c r="J323" s="224">
        <f>ROUND(I323*H323,2)</f>
        <v>0</v>
      </c>
      <c r="K323" s="220" t="s">
        <v>138</v>
      </c>
      <c r="L323" s="44"/>
      <c r="M323" s="225" t="s">
        <v>1</v>
      </c>
      <c r="N323" s="226" t="s">
        <v>46</v>
      </c>
      <c r="O323" s="91"/>
      <c r="P323" s="227">
        <f>O323*H323</f>
        <v>0</v>
      </c>
      <c r="Q323" s="227">
        <v>0.0017099999999999999</v>
      </c>
      <c r="R323" s="227">
        <f>Q323*H323</f>
        <v>0.0034199999999999999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139</v>
      </c>
      <c r="AT323" s="229" t="s">
        <v>134</v>
      </c>
      <c r="AU323" s="229" t="s">
        <v>91</v>
      </c>
      <c r="AY323" s="17" t="s">
        <v>132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89</v>
      </c>
      <c r="BK323" s="230">
        <f>ROUND(I323*H323,2)</f>
        <v>0</v>
      </c>
      <c r="BL323" s="17" t="s">
        <v>139</v>
      </c>
      <c r="BM323" s="229" t="s">
        <v>401</v>
      </c>
    </row>
    <row r="324" s="2" customFormat="1" ht="33" customHeight="1">
      <c r="A324" s="38"/>
      <c r="B324" s="39"/>
      <c r="C324" s="269" t="s">
        <v>402</v>
      </c>
      <c r="D324" s="269" t="s">
        <v>264</v>
      </c>
      <c r="E324" s="270" t="s">
        <v>403</v>
      </c>
      <c r="F324" s="271" t="s">
        <v>404</v>
      </c>
      <c r="G324" s="272" t="s">
        <v>376</v>
      </c>
      <c r="H324" s="273">
        <v>2</v>
      </c>
      <c r="I324" s="274"/>
      <c r="J324" s="275">
        <f>ROUND(I324*H324,2)</f>
        <v>0</v>
      </c>
      <c r="K324" s="271" t="s">
        <v>138</v>
      </c>
      <c r="L324" s="276"/>
      <c r="M324" s="277" t="s">
        <v>1</v>
      </c>
      <c r="N324" s="278" t="s">
        <v>46</v>
      </c>
      <c r="O324" s="91"/>
      <c r="P324" s="227">
        <f>O324*H324</f>
        <v>0</v>
      </c>
      <c r="Q324" s="227">
        <v>0.019400000000000001</v>
      </c>
      <c r="R324" s="227">
        <f>Q324*H324</f>
        <v>0.038800000000000001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181</v>
      </c>
      <c r="AT324" s="229" t="s">
        <v>264</v>
      </c>
      <c r="AU324" s="229" t="s">
        <v>91</v>
      </c>
      <c r="AY324" s="17" t="s">
        <v>132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89</v>
      </c>
      <c r="BK324" s="230">
        <f>ROUND(I324*H324,2)</f>
        <v>0</v>
      </c>
      <c r="BL324" s="17" t="s">
        <v>139</v>
      </c>
      <c r="BM324" s="229" t="s">
        <v>405</v>
      </c>
    </row>
    <row r="325" s="2" customFormat="1" ht="44.25" customHeight="1">
      <c r="A325" s="38"/>
      <c r="B325" s="39"/>
      <c r="C325" s="218" t="s">
        <v>406</v>
      </c>
      <c r="D325" s="218" t="s">
        <v>134</v>
      </c>
      <c r="E325" s="219" t="s">
        <v>407</v>
      </c>
      <c r="F325" s="220" t="s">
        <v>408</v>
      </c>
      <c r="G325" s="221" t="s">
        <v>204</v>
      </c>
      <c r="H325" s="222">
        <v>414</v>
      </c>
      <c r="I325" s="223"/>
      <c r="J325" s="224">
        <f>ROUND(I325*H325,2)</f>
        <v>0</v>
      </c>
      <c r="K325" s="220" t="s">
        <v>138</v>
      </c>
      <c r="L325" s="44"/>
      <c r="M325" s="225" t="s">
        <v>1</v>
      </c>
      <c r="N325" s="226" t="s">
        <v>46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139</v>
      </c>
      <c r="AT325" s="229" t="s">
        <v>134</v>
      </c>
      <c r="AU325" s="229" t="s">
        <v>91</v>
      </c>
      <c r="AY325" s="17" t="s">
        <v>132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89</v>
      </c>
      <c r="BK325" s="230">
        <f>ROUND(I325*H325,2)</f>
        <v>0</v>
      </c>
      <c r="BL325" s="17" t="s">
        <v>139</v>
      </c>
      <c r="BM325" s="229" t="s">
        <v>409</v>
      </c>
    </row>
    <row r="326" s="2" customFormat="1" ht="21.75" customHeight="1">
      <c r="A326" s="38"/>
      <c r="B326" s="39"/>
      <c r="C326" s="269" t="s">
        <v>410</v>
      </c>
      <c r="D326" s="269" t="s">
        <v>264</v>
      </c>
      <c r="E326" s="270" t="s">
        <v>411</v>
      </c>
      <c r="F326" s="271" t="s">
        <v>412</v>
      </c>
      <c r="G326" s="272" t="s">
        <v>204</v>
      </c>
      <c r="H326" s="273">
        <v>420.20999999999998</v>
      </c>
      <c r="I326" s="274"/>
      <c r="J326" s="275">
        <f>ROUND(I326*H326,2)</f>
        <v>0</v>
      </c>
      <c r="K326" s="271" t="s">
        <v>1</v>
      </c>
      <c r="L326" s="276"/>
      <c r="M326" s="277" t="s">
        <v>1</v>
      </c>
      <c r="N326" s="278" t="s">
        <v>46</v>
      </c>
      <c r="O326" s="91"/>
      <c r="P326" s="227">
        <f>O326*H326</f>
        <v>0</v>
      </c>
      <c r="Q326" s="227">
        <v>0.0031800000000000001</v>
      </c>
      <c r="R326" s="227">
        <f>Q326*H326</f>
        <v>1.3362677999999999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181</v>
      </c>
      <c r="AT326" s="229" t="s">
        <v>264</v>
      </c>
      <c r="AU326" s="229" t="s">
        <v>91</v>
      </c>
      <c r="AY326" s="17" t="s">
        <v>132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89</v>
      </c>
      <c r="BK326" s="230">
        <f>ROUND(I326*H326,2)</f>
        <v>0</v>
      </c>
      <c r="BL326" s="17" t="s">
        <v>139</v>
      </c>
      <c r="BM326" s="229" t="s">
        <v>413</v>
      </c>
    </row>
    <row r="327" s="2" customFormat="1">
      <c r="A327" s="38"/>
      <c r="B327" s="39"/>
      <c r="C327" s="40"/>
      <c r="D327" s="233" t="s">
        <v>173</v>
      </c>
      <c r="E327" s="40"/>
      <c r="F327" s="264" t="s">
        <v>414</v>
      </c>
      <c r="G327" s="40"/>
      <c r="H327" s="40"/>
      <c r="I327" s="265"/>
      <c r="J327" s="40"/>
      <c r="K327" s="40"/>
      <c r="L327" s="44"/>
      <c r="M327" s="266"/>
      <c r="N327" s="267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173</v>
      </c>
      <c r="AU327" s="17" t="s">
        <v>91</v>
      </c>
    </row>
    <row r="328" s="14" customFormat="1">
      <c r="A328" s="14"/>
      <c r="B328" s="242"/>
      <c r="C328" s="243"/>
      <c r="D328" s="233" t="s">
        <v>141</v>
      </c>
      <c r="E328" s="243"/>
      <c r="F328" s="245" t="s">
        <v>415</v>
      </c>
      <c r="G328" s="243"/>
      <c r="H328" s="246">
        <v>420.20999999999998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141</v>
      </c>
      <c r="AU328" s="252" t="s">
        <v>91</v>
      </c>
      <c r="AV328" s="14" t="s">
        <v>91</v>
      </c>
      <c r="AW328" s="14" t="s">
        <v>4</v>
      </c>
      <c r="AX328" s="14" t="s">
        <v>89</v>
      </c>
      <c r="AY328" s="252" t="s">
        <v>132</v>
      </c>
    </row>
    <row r="329" s="2" customFormat="1" ht="44.25" customHeight="1">
      <c r="A329" s="38"/>
      <c r="B329" s="39"/>
      <c r="C329" s="218" t="s">
        <v>416</v>
      </c>
      <c r="D329" s="218" t="s">
        <v>134</v>
      </c>
      <c r="E329" s="219" t="s">
        <v>417</v>
      </c>
      <c r="F329" s="220" t="s">
        <v>418</v>
      </c>
      <c r="G329" s="221" t="s">
        <v>204</v>
      </c>
      <c r="H329" s="222">
        <v>5</v>
      </c>
      <c r="I329" s="223"/>
      <c r="J329" s="224">
        <f>ROUND(I329*H329,2)</f>
        <v>0</v>
      </c>
      <c r="K329" s="220" t="s">
        <v>138</v>
      </c>
      <c r="L329" s="44"/>
      <c r="M329" s="225" t="s">
        <v>1</v>
      </c>
      <c r="N329" s="226" t="s">
        <v>46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139</v>
      </c>
      <c r="AT329" s="229" t="s">
        <v>134</v>
      </c>
      <c r="AU329" s="229" t="s">
        <v>91</v>
      </c>
      <c r="AY329" s="17" t="s">
        <v>132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89</v>
      </c>
      <c r="BK329" s="230">
        <f>ROUND(I329*H329,2)</f>
        <v>0</v>
      </c>
      <c r="BL329" s="17" t="s">
        <v>139</v>
      </c>
      <c r="BM329" s="229" t="s">
        <v>419</v>
      </c>
    </row>
    <row r="330" s="2" customFormat="1" ht="16.5" customHeight="1">
      <c r="A330" s="38"/>
      <c r="B330" s="39"/>
      <c r="C330" s="269" t="s">
        <v>420</v>
      </c>
      <c r="D330" s="269" t="s">
        <v>264</v>
      </c>
      <c r="E330" s="270" t="s">
        <v>421</v>
      </c>
      <c r="F330" s="271" t="s">
        <v>422</v>
      </c>
      <c r="G330" s="272" t="s">
        <v>204</v>
      </c>
      <c r="H330" s="273">
        <v>5</v>
      </c>
      <c r="I330" s="274"/>
      <c r="J330" s="275">
        <f>ROUND(I330*H330,2)</f>
        <v>0</v>
      </c>
      <c r="K330" s="271" t="s">
        <v>1</v>
      </c>
      <c r="L330" s="276"/>
      <c r="M330" s="277" t="s">
        <v>1</v>
      </c>
      <c r="N330" s="278" t="s">
        <v>46</v>
      </c>
      <c r="O330" s="91"/>
      <c r="P330" s="227">
        <f>O330*H330</f>
        <v>0</v>
      </c>
      <c r="Q330" s="227">
        <v>0.00577</v>
      </c>
      <c r="R330" s="227">
        <f>Q330*H330</f>
        <v>0.028850000000000001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181</v>
      </c>
      <c r="AT330" s="229" t="s">
        <v>264</v>
      </c>
      <c r="AU330" s="229" t="s">
        <v>91</v>
      </c>
      <c r="AY330" s="17" t="s">
        <v>132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89</v>
      </c>
      <c r="BK330" s="230">
        <f>ROUND(I330*H330,2)</f>
        <v>0</v>
      </c>
      <c r="BL330" s="17" t="s">
        <v>139</v>
      </c>
      <c r="BM330" s="229" t="s">
        <v>423</v>
      </c>
    </row>
    <row r="331" s="2" customFormat="1" ht="44.25" customHeight="1">
      <c r="A331" s="38"/>
      <c r="B331" s="39"/>
      <c r="C331" s="218" t="s">
        <v>424</v>
      </c>
      <c r="D331" s="218" t="s">
        <v>134</v>
      </c>
      <c r="E331" s="219" t="s">
        <v>425</v>
      </c>
      <c r="F331" s="220" t="s">
        <v>426</v>
      </c>
      <c r="G331" s="221" t="s">
        <v>376</v>
      </c>
      <c r="H331" s="222">
        <v>6</v>
      </c>
      <c r="I331" s="223"/>
      <c r="J331" s="224">
        <f>ROUND(I331*H331,2)</f>
        <v>0</v>
      </c>
      <c r="K331" s="220" t="s">
        <v>138</v>
      </c>
      <c r="L331" s="44"/>
      <c r="M331" s="225" t="s">
        <v>1</v>
      </c>
      <c r="N331" s="226" t="s">
        <v>46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139</v>
      </c>
      <c r="AT331" s="229" t="s">
        <v>134</v>
      </c>
      <c r="AU331" s="229" t="s">
        <v>91</v>
      </c>
      <c r="AY331" s="17" t="s">
        <v>132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89</v>
      </c>
      <c r="BK331" s="230">
        <f>ROUND(I331*H331,2)</f>
        <v>0</v>
      </c>
      <c r="BL331" s="17" t="s">
        <v>139</v>
      </c>
      <c r="BM331" s="229" t="s">
        <v>427</v>
      </c>
    </row>
    <row r="332" s="2" customFormat="1" ht="16.5" customHeight="1">
      <c r="A332" s="38"/>
      <c r="B332" s="39"/>
      <c r="C332" s="269" t="s">
        <v>428</v>
      </c>
      <c r="D332" s="269" t="s">
        <v>264</v>
      </c>
      <c r="E332" s="270" t="s">
        <v>429</v>
      </c>
      <c r="F332" s="271" t="s">
        <v>430</v>
      </c>
      <c r="G332" s="272" t="s">
        <v>376</v>
      </c>
      <c r="H332" s="273">
        <v>2</v>
      </c>
      <c r="I332" s="274"/>
      <c r="J332" s="275">
        <f>ROUND(I332*H332,2)</f>
        <v>0</v>
      </c>
      <c r="K332" s="271" t="s">
        <v>138</v>
      </c>
      <c r="L332" s="276"/>
      <c r="M332" s="277" t="s">
        <v>1</v>
      </c>
      <c r="N332" s="278" t="s">
        <v>46</v>
      </c>
      <c r="O332" s="91"/>
      <c r="P332" s="227">
        <f>O332*H332</f>
        <v>0</v>
      </c>
      <c r="Q332" s="227">
        <v>0.00038999999999999999</v>
      </c>
      <c r="R332" s="227">
        <f>Q332*H332</f>
        <v>0.00077999999999999999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181</v>
      </c>
      <c r="AT332" s="229" t="s">
        <v>264</v>
      </c>
      <c r="AU332" s="229" t="s">
        <v>91</v>
      </c>
      <c r="AY332" s="17" t="s">
        <v>132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89</v>
      </c>
      <c r="BK332" s="230">
        <f>ROUND(I332*H332,2)</f>
        <v>0</v>
      </c>
      <c r="BL332" s="17" t="s">
        <v>139</v>
      </c>
      <c r="BM332" s="229" t="s">
        <v>431</v>
      </c>
    </row>
    <row r="333" s="2" customFormat="1" ht="16.5" customHeight="1">
      <c r="A333" s="38"/>
      <c r="B333" s="39"/>
      <c r="C333" s="269" t="s">
        <v>432</v>
      </c>
      <c r="D333" s="269" t="s">
        <v>264</v>
      </c>
      <c r="E333" s="270" t="s">
        <v>433</v>
      </c>
      <c r="F333" s="271" t="s">
        <v>434</v>
      </c>
      <c r="G333" s="272" t="s">
        <v>376</v>
      </c>
      <c r="H333" s="273">
        <v>2</v>
      </c>
      <c r="I333" s="274"/>
      <c r="J333" s="275">
        <f>ROUND(I333*H333,2)</f>
        <v>0</v>
      </c>
      <c r="K333" s="271" t="s">
        <v>138</v>
      </c>
      <c r="L333" s="276"/>
      <c r="M333" s="277" t="s">
        <v>1</v>
      </c>
      <c r="N333" s="278" t="s">
        <v>46</v>
      </c>
      <c r="O333" s="91"/>
      <c r="P333" s="227">
        <f>O333*H333</f>
        <v>0</v>
      </c>
      <c r="Q333" s="227">
        <v>0.00048000000000000001</v>
      </c>
      <c r="R333" s="227">
        <f>Q333*H333</f>
        <v>0.00096000000000000002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181</v>
      </c>
      <c r="AT333" s="229" t="s">
        <v>264</v>
      </c>
      <c r="AU333" s="229" t="s">
        <v>91</v>
      </c>
      <c r="AY333" s="17" t="s">
        <v>132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89</v>
      </c>
      <c r="BK333" s="230">
        <f>ROUND(I333*H333,2)</f>
        <v>0</v>
      </c>
      <c r="BL333" s="17" t="s">
        <v>139</v>
      </c>
      <c r="BM333" s="229" t="s">
        <v>435</v>
      </c>
    </row>
    <row r="334" s="2" customFormat="1" ht="21.75" customHeight="1">
      <c r="A334" s="38"/>
      <c r="B334" s="39"/>
      <c r="C334" s="269" t="s">
        <v>436</v>
      </c>
      <c r="D334" s="269" t="s">
        <v>264</v>
      </c>
      <c r="E334" s="270" t="s">
        <v>437</v>
      </c>
      <c r="F334" s="271" t="s">
        <v>438</v>
      </c>
      <c r="G334" s="272" t="s">
        <v>376</v>
      </c>
      <c r="H334" s="273">
        <v>2</v>
      </c>
      <c r="I334" s="274"/>
      <c r="J334" s="275">
        <f>ROUND(I334*H334,2)</f>
        <v>0</v>
      </c>
      <c r="K334" s="271" t="s">
        <v>138</v>
      </c>
      <c r="L334" s="276"/>
      <c r="M334" s="277" t="s">
        <v>1</v>
      </c>
      <c r="N334" s="278" t="s">
        <v>46</v>
      </c>
      <c r="O334" s="91"/>
      <c r="P334" s="227">
        <f>O334*H334</f>
        <v>0</v>
      </c>
      <c r="Q334" s="227">
        <v>0.0035999999999999999</v>
      </c>
      <c r="R334" s="227">
        <f>Q334*H334</f>
        <v>0.0071999999999999998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181</v>
      </c>
      <c r="AT334" s="229" t="s">
        <v>264</v>
      </c>
      <c r="AU334" s="229" t="s">
        <v>91</v>
      </c>
      <c r="AY334" s="17" t="s">
        <v>132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89</v>
      </c>
      <c r="BK334" s="230">
        <f>ROUND(I334*H334,2)</f>
        <v>0</v>
      </c>
      <c r="BL334" s="17" t="s">
        <v>139</v>
      </c>
      <c r="BM334" s="229" t="s">
        <v>439</v>
      </c>
    </row>
    <row r="335" s="2" customFormat="1" ht="37.8" customHeight="1">
      <c r="A335" s="38"/>
      <c r="B335" s="39"/>
      <c r="C335" s="218" t="s">
        <v>440</v>
      </c>
      <c r="D335" s="218" t="s">
        <v>134</v>
      </c>
      <c r="E335" s="219" t="s">
        <v>441</v>
      </c>
      <c r="F335" s="220" t="s">
        <v>442</v>
      </c>
      <c r="G335" s="221" t="s">
        <v>376</v>
      </c>
      <c r="H335" s="222">
        <v>1</v>
      </c>
      <c r="I335" s="223"/>
      <c r="J335" s="224">
        <f>ROUND(I335*H335,2)</f>
        <v>0</v>
      </c>
      <c r="K335" s="220" t="s">
        <v>138</v>
      </c>
      <c r="L335" s="44"/>
      <c r="M335" s="225" t="s">
        <v>1</v>
      </c>
      <c r="N335" s="226" t="s">
        <v>46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139</v>
      </c>
      <c r="AT335" s="229" t="s">
        <v>134</v>
      </c>
      <c r="AU335" s="229" t="s">
        <v>91</v>
      </c>
      <c r="AY335" s="17" t="s">
        <v>132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89</v>
      </c>
      <c r="BK335" s="230">
        <f>ROUND(I335*H335,2)</f>
        <v>0</v>
      </c>
      <c r="BL335" s="17" t="s">
        <v>139</v>
      </c>
      <c r="BM335" s="229" t="s">
        <v>443</v>
      </c>
    </row>
    <row r="336" s="2" customFormat="1" ht="16.5" customHeight="1">
      <c r="A336" s="38"/>
      <c r="B336" s="39"/>
      <c r="C336" s="269" t="s">
        <v>444</v>
      </c>
      <c r="D336" s="269" t="s">
        <v>264</v>
      </c>
      <c r="E336" s="270" t="s">
        <v>445</v>
      </c>
      <c r="F336" s="271" t="s">
        <v>446</v>
      </c>
      <c r="G336" s="272" t="s">
        <v>376</v>
      </c>
      <c r="H336" s="273">
        <v>1</v>
      </c>
      <c r="I336" s="274"/>
      <c r="J336" s="275">
        <f>ROUND(I336*H336,2)</f>
        <v>0</v>
      </c>
      <c r="K336" s="271" t="s">
        <v>138</v>
      </c>
      <c r="L336" s="276"/>
      <c r="M336" s="277" t="s">
        <v>1</v>
      </c>
      <c r="N336" s="278" t="s">
        <v>46</v>
      </c>
      <c r="O336" s="91"/>
      <c r="P336" s="227">
        <f>O336*H336</f>
        <v>0</v>
      </c>
      <c r="Q336" s="227">
        <v>0.00072000000000000005</v>
      </c>
      <c r="R336" s="227">
        <f>Q336*H336</f>
        <v>0.00072000000000000005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181</v>
      </c>
      <c r="AT336" s="229" t="s">
        <v>264</v>
      </c>
      <c r="AU336" s="229" t="s">
        <v>91</v>
      </c>
      <c r="AY336" s="17" t="s">
        <v>132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89</v>
      </c>
      <c r="BK336" s="230">
        <f>ROUND(I336*H336,2)</f>
        <v>0</v>
      </c>
      <c r="BL336" s="17" t="s">
        <v>139</v>
      </c>
      <c r="BM336" s="229" t="s">
        <v>447</v>
      </c>
    </row>
    <row r="337" s="2" customFormat="1" ht="44.25" customHeight="1">
      <c r="A337" s="38"/>
      <c r="B337" s="39"/>
      <c r="C337" s="218" t="s">
        <v>448</v>
      </c>
      <c r="D337" s="218" t="s">
        <v>134</v>
      </c>
      <c r="E337" s="219" t="s">
        <v>449</v>
      </c>
      <c r="F337" s="220" t="s">
        <v>450</v>
      </c>
      <c r="G337" s="221" t="s">
        <v>376</v>
      </c>
      <c r="H337" s="222">
        <v>87</v>
      </c>
      <c r="I337" s="223"/>
      <c r="J337" s="224">
        <f>ROUND(I337*H337,2)</f>
        <v>0</v>
      </c>
      <c r="K337" s="220" t="s">
        <v>138</v>
      </c>
      <c r="L337" s="44"/>
      <c r="M337" s="225" t="s">
        <v>1</v>
      </c>
      <c r="N337" s="226" t="s">
        <v>46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139</v>
      </c>
      <c r="AT337" s="229" t="s">
        <v>134</v>
      </c>
      <c r="AU337" s="229" t="s">
        <v>91</v>
      </c>
      <c r="AY337" s="17" t="s">
        <v>132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89</v>
      </c>
      <c r="BK337" s="230">
        <f>ROUND(I337*H337,2)</f>
        <v>0</v>
      </c>
      <c r="BL337" s="17" t="s">
        <v>139</v>
      </c>
      <c r="BM337" s="229" t="s">
        <v>451</v>
      </c>
    </row>
    <row r="338" s="2" customFormat="1" ht="16.5" customHeight="1">
      <c r="A338" s="38"/>
      <c r="B338" s="39"/>
      <c r="C338" s="269" t="s">
        <v>452</v>
      </c>
      <c r="D338" s="269" t="s">
        <v>264</v>
      </c>
      <c r="E338" s="270" t="s">
        <v>453</v>
      </c>
      <c r="F338" s="271" t="s">
        <v>454</v>
      </c>
      <c r="G338" s="272" t="s">
        <v>376</v>
      </c>
      <c r="H338" s="273">
        <v>73</v>
      </c>
      <c r="I338" s="274"/>
      <c r="J338" s="275">
        <f>ROUND(I338*H338,2)</f>
        <v>0</v>
      </c>
      <c r="K338" s="271" t="s">
        <v>138</v>
      </c>
      <c r="L338" s="276"/>
      <c r="M338" s="277" t="s">
        <v>1</v>
      </c>
      <c r="N338" s="278" t="s">
        <v>46</v>
      </c>
      <c r="O338" s="91"/>
      <c r="P338" s="227">
        <f>O338*H338</f>
        <v>0</v>
      </c>
      <c r="Q338" s="227">
        <v>0.00072000000000000005</v>
      </c>
      <c r="R338" s="227">
        <f>Q338*H338</f>
        <v>0.052560000000000003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181</v>
      </c>
      <c r="AT338" s="229" t="s">
        <v>264</v>
      </c>
      <c r="AU338" s="229" t="s">
        <v>91</v>
      </c>
      <c r="AY338" s="17" t="s">
        <v>132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89</v>
      </c>
      <c r="BK338" s="230">
        <f>ROUND(I338*H338,2)</f>
        <v>0</v>
      </c>
      <c r="BL338" s="17" t="s">
        <v>139</v>
      </c>
      <c r="BM338" s="229" t="s">
        <v>455</v>
      </c>
    </row>
    <row r="339" s="14" customFormat="1">
      <c r="A339" s="14"/>
      <c r="B339" s="242"/>
      <c r="C339" s="243"/>
      <c r="D339" s="233" t="s">
        <v>141</v>
      </c>
      <c r="E339" s="244" t="s">
        <v>1</v>
      </c>
      <c r="F339" s="245" t="s">
        <v>456</v>
      </c>
      <c r="G339" s="243"/>
      <c r="H339" s="246">
        <v>73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141</v>
      </c>
      <c r="AU339" s="252" t="s">
        <v>91</v>
      </c>
      <c r="AV339" s="14" t="s">
        <v>91</v>
      </c>
      <c r="AW339" s="14" t="s">
        <v>36</v>
      </c>
      <c r="AX339" s="14" t="s">
        <v>89</v>
      </c>
      <c r="AY339" s="252" t="s">
        <v>132</v>
      </c>
    </row>
    <row r="340" s="2" customFormat="1" ht="16.5" customHeight="1">
      <c r="A340" s="38"/>
      <c r="B340" s="39"/>
      <c r="C340" s="269" t="s">
        <v>457</v>
      </c>
      <c r="D340" s="269" t="s">
        <v>264</v>
      </c>
      <c r="E340" s="270" t="s">
        <v>458</v>
      </c>
      <c r="F340" s="271" t="s">
        <v>459</v>
      </c>
      <c r="G340" s="272" t="s">
        <v>376</v>
      </c>
      <c r="H340" s="273">
        <v>2</v>
      </c>
      <c r="I340" s="274"/>
      <c r="J340" s="275">
        <f>ROUND(I340*H340,2)</f>
        <v>0</v>
      </c>
      <c r="K340" s="271" t="s">
        <v>138</v>
      </c>
      <c r="L340" s="276"/>
      <c r="M340" s="277" t="s">
        <v>1</v>
      </c>
      <c r="N340" s="278" t="s">
        <v>46</v>
      </c>
      <c r="O340" s="91"/>
      <c r="P340" s="227">
        <f>O340*H340</f>
        <v>0</v>
      </c>
      <c r="Q340" s="227">
        <v>0.00080000000000000004</v>
      </c>
      <c r="R340" s="227">
        <f>Q340*H340</f>
        <v>0.0016000000000000001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181</v>
      </c>
      <c r="AT340" s="229" t="s">
        <v>264</v>
      </c>
      <c r="AU340" s="229" t="s">
        <v>91</v>
      </c>
      <c r="AY340" s="17" t="s">
        <v>132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89</v>
      </c>
      <c r="BK340" s="230">
        <f>ROUND(I340*H340,2)</f>
        <v>0</v>
      </c>
      <c r="BL340" s="17" t="s">
        <v>139</v>
      </c>
      <c r="BM340" s="229" t="s">
        <v>460</v>
      </c>
    </row>
    <row r="341" s="2" customFormat="1" ht="16.5" customHeight="1">
      <c r="A341" s="38"/>
      <c r="B341" s="39"/>
      <c r="C341" s="269" t="s">
        <v>461</v>
      </c>
      <c r="D341" s="269" t="s">
        <v>264</v>
      </c>
      <c r="E341" s="270" t="s">
        <v>462</v>
      </c>
      <c r="F341" s="271" t="s">
        <v>463</v>
      </c>
      <c r="G341" s="272" t="s">
        <v>376</v>
      </c>
      <c r="H341" s="273">
        <v>6</v>
      </c>
      <c r="I341" s="274"/>
      <c r="J341" s="275">
        <f>ROUND(I341*H341,2)</f>
        <v>0</v>
      </c>
      <c r="K341" s="271" t="s">
        <v>138</v>
      </c>
      <c r="L341" s="276"/>
      <c r="M341" s="277" t="s">
        <v>1</v>
      </c>
      <c r="N341" s="278" t="s">
        <v>46</v>
      </c>
      <c r="O341" s="91"/>
      <c r="P341" s="227">
        <f>O341*H341</f>
        <v>0</v>
      </c>
      <c r="Q341" s="227">
        <v>0.00072000000000000005</v>
      </c>
      <c r="R341" s="227">
        <f>Q341*H341</f>
        <v>0.0043200000000000001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181</v>
      </c>
      <c r="AT341" s="229" t="s">
        <v>264</v>
      </c>
      <c r="AU341" s="229" t="s">
        <v>91</v>
      </c>
      <c r="AY341" s="17" t="s">
        <v>132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89</v>
      </c>
      <c r="BK341" s="230">
        <f>ROUND(I341*H341,2)</f>
        <v>0</v>
      </c>
      <c r="BL341" s="17" t="s">
        <v>139</v>
      </c>
      <c r="BM341" s="229" t="s">
        <v>464</v>
      </c>
    </row>
    <row r="342" s="2" customFormat="1" ht="24.15" customHeight="1">
      <c r="A342" s="38"/>
      <c r="B342" s="39"/>
      <c r="C342" s="269" t="s">
        <v>465</v>
      </c>
      <c r="D342" s="269" t="s">
        <v>264</v>
      </c>
      <c r="E342" s="270" t="s">
        <v>466</v>
      </c>
      <c r="F342" s="271" t="s">
        <v>467</v>
      </c>
      <c r="G342" s="272" t="s">
        <v>376</v>
      </c>
      <c r="H342" s="273">
        <v>6</v>
      </c>
      <c r="I342" s="274"/>
      <c r="J342" s="275">
        <f>ROUND(I342*H342,2)</f>
        <v>0</v>
      </c>
      <c r="K342" s="271" t="s">
        <v>138</v>
      </c>
      <c r="L342" s="276"/>
      <c r="M342" s="277" t="s">
        <v>1</v>
      </c>
      <c r="N342" s="278" t="s">
        <v>46</v>
      </c>
      <c r="O342" s="91"/>
      <c r="P342" s="227">
        <f>O342*H342</f>
        <v>0</v>
      </c>
      <c r="Q342" s="227">
        <v>0.0040000000000000001</v>
      </c>
      <c r="R342" s="227">
        <f>Q342*H342</f>
        <v>0.024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181</v>
      </c>
      <c r="AT342" s="229" t="s">
        <v>264</v>
      </c>
      <c r="AU342" s="229" t="s">
        <v>91</v>
      </c>
      <c r="AY342" s="17" t="s">
        <v>132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89</v>
      </c>
      <c r="BK342" s="230">
        <f>ROUND(I342*H342,2)</f>
        <v>0</v>
      </c>
      <c r="BL342" s="17" t="s">
        <v>139</v>
      </c>
      <c r="BM342" s="229" t="s">
        <v>468</v>
      </c>
    </row>
    <row r="343" s="2" customFormat="1" ht="37.8" customHeight="1">
      <c r="A343" s="38"/>
      <c r="B343" s="39"/>
      <c r="C343" s="218" t="s">
        <v>469</v>
      </c>
      <c r="D343" s="218" t="s">
        <v>134</v>
      </c>
      <c r="E343" s="219" t="s">
        <v>470</v>
      </c>
      <c r="F343" s="220" t="s">
        <v>471</v>
      </c>
      <c r="G343" s="221" t="s">
        <v>376</v>
      </c>
      <c r="H343" s="222">
        <v>3</v>
      </c>
      <c r="I343" s="223"/>
      <c r="J343" s="224">
        <f>ROUND(I343*H343,2)</f>
        <v>0</v>
      </c>
      <c r="K343" s="220" t="s">
        <v>138</v>
      </c>
      <c r="L343" s="44"/>
      <c r="M343" s="225" t="s">
        <v>1</v>
      </c>
      <c r="N343" s="226" t="s">
        <v>46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139</v>
      </c>
      <c r="AT343" s="229" t="s">
        <v>134</v>
      </c>
      <c r="AU343" s="229" t="s">
        <v>91</v>
      </c>
      <c r="AY343" s="17" t="s">
        <v>132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89</v>
      </c>
      <c r="BK343" s="230">
        <f>ROUND(I343*H343,2)</f>
        <v>0</v>
      </c>
      <c r="BL343" s="17" t="s">
        <v>139</v>
      </c>
      <c r="BM343" s="229" t="s">
        <v>472</v>
      </c>
    </row>
    <row r="344" s="2" customFormat="1" ht="16.5" customHeight="1">
      <c r="A344" s="38"/>
      <c r="B344" s="39"/>
      <c r="C344" s="269" t="s">
        <v>473</v>
      </c>
      <c r="D344" s="269" t="s">
        <v>264</v>
      </c>
      <c r="E344" s="270" t="s">
        <v>474</v>
      </c>
      <c r="F344" s="271" t="s">
        <v>475</v>
      </c>
      <c r="G344" s="272" t="s">
        <v>376</v>
      </c>
      <c r="H344" s="273">
        <v>1</v>
      </c>
      <c r="I344" s="274"/>
      <c r="J344" s="275">
        <f>ROUND(I344*H344,2)</f>
        <v>0</v>
      </c>
      <c r="K344" s="271" t="s">
        <v>1</v>
      </c>
      <c r="L344" s="276"/>
      <c r="M344" s="277" t="s">
        <v>1</v>
      </c>
      <c r="N344" s="278" t="s">
        <v>46</v>
      </c>
      <c r="O344" s="91"/>
      <c r="P344" s="227">
        <f>O344*H344</f>
        <v>0</v>
      </c>
      <c r="Q344" s="227">
        <v>0.0012099999999999999</v>
      </c>
      <c r="R344" s="227">
        <f>Q344*H344</f>
        <v>0.0012099999999999999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181</v>
      </c>
      <c r="AT344" s="229" t="s">
        <v>264</v>
      </c>
      <c r="AU344" s="229" t="s">
        <v>91</v>
      </c>
      <c r="AY344" s="17" t="s">
        <v>132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89</v>
      </c>
      <c r="BK344" s="230">
        <f>ROUND(I344*H344,2)</f>
        <v>0</v>
      </c>
      <c r="BL344" s="17" t="s">
        <v>139</v>
      </c>
      <c r="BM344" s="229" t="s">
        <v>476</v>
      </c>
    </row>
    <row r="345" s="2" customFormat="1" ht="16.5" customHeight="1">
      <c r="A345" s="38"/>
      <c r="B345" s="39"/>
      <c r="C345" s="269" t="s">
        <v>477</v>
      </c>
      <c r="D345" s="269" t="s">
        <v>264</v>
      </c>
      <c r="E345" s="270" t="s">
        <v>478</v>
      </c>
      <c r="F345" s="271" t="s">
        <v>479</v>
      </c>
      <c r="G345" s="272" t="s">
        <v>376</v>
      </c>
      <c r="H345" s="273">
        <v>2</v>
      </c>
      <c r="I345" s="274"/>
      <c r="J345" s="275">
        <f>ROUND(I345*H345,2)</f>
        <v>0</v>
      </c>
      <c r="K345" s="271" t="s">
        <v>138</v>
      </c>
      <c r="L345" s="276"/>
      <c r="M345" s="277" t="s">
        <v>1</v>
      </c>
      <c r="N345" s="278" t="s">
        <v>46</v>
      </c>
      <c r="O345" s="91"/>
      <c r="P345" s="227">
        <f>O345*H345</f>
        <v>0</v>
      </c>
      <c r="Q345" s="227">
        <v>0.0012099999999999999</v>
      </c>
      <c r="R345" s="227">
        <f>Q345*H345</f>
        <v>0.0024199999999999998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181</v>
      </c>
      <c r="AT345" s="229" t="s">
        <v>264</v>
      </c>
      <c r="AU345" s="229" t="s">
        <v>91</v>
      </c>
      <c r="AY345" s="17" t="s">
        <v>132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89</v>
      </c>
      <c r="BK345" s="230">
        <f>ROUND(I345*H345,2)</f>
        <v>0</v>
      </c>
      <c r="BL345" s="17" t="s">
        <v>139</v>
      </c>
      <c r="BM345" s="229" t="s">
        <v>480</v>
      </c>
    </row>
    <row r="346" s="2" customFormat="1" ht="37.8" customHeight="1">
      <c r="A346" s="38"/>
      <c r="B346" s="39"/>
      <c r="C346" s="218" t="s">
        <v>481</v>
      </c>
      <c r="D346" s="218" t="s">
        <v>134</v>
      </c>
      <c r="E346" s="219" t="s">
        <v>482</v>
      </c>
      <c r="F346" s="220" t="s">
        <v>483</v>
      </c>
      <c r="G346" s="221" t="s">
        <v>376</v>
      </c>
      <c r="H346" s="222">
        <v>2</v>
      </c>
      <c r="I346" s="223"/>
      <c r="J346" s="224">
        <f>ROUND(I346*H346,2)</f>
        <v>0</v>
      </c>
      <c r="K346" s="220" t="s">
        <v>138</v>
      </c>
      <c r="L346" s="44"/>
      <c r="M346" s="225" t="s">
        <v>1</v>
      </c>
      <c r="N346" s="226" t="s">
        <v>46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139</v>
      </c>
      <c r="AT346" s="229" t="s">
        <v>134</v>
      </c>
      <c r="AU346" s="229" t="s">
        <v>91</v>
      </c>
      <c r="AY346" s="17" t="s">
        <v>132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89</v>
      </c>
      <c r="BK346" s="230">
        <f>ROUND(I346*H346,2)</f>
        <v>0</v>
      </c>
      <c r="BL346" s="17" t="s">
        <v>139</v>
      </c>
      <c r="BM346" s="229" t="s">
        <v>484</v>
      </c>
    </row>
    <row r="347" s="2" customFormat="1" ht="16.5" customHeight="1">
      <c r="A347" s="38"/>
      <c r="B347" s="39"/>
      <c r="C347" s="269" t="s">
        <v>485</v>
      </c>
      <c r="D347" s="269" t="s">
        <v>264</v>
      </c>
      <c r="E347" s="270" t="s">
        <v>486</v>
      </c>
      <c r="F347" s="271" t="s">
        <v>487</v>
      </c>
      <c r="G347" s="272" t="s">
        <v>376</v>
      </c>
      <c r="H347" s="273">
        <v>2</v>
      </c>
      <c r="I347" s="274"/>
      <c r="J347" s="275">
        <f>ROUND(I347*H347,2)</f>
        <v>0</v>
      </c>
      <c r="K347" s="271" t="s">
        <v>1</v>
      </c>
      <c r="L347" s="276"/>
      <c r="M347" s="277" t="s">
        <v>1</v>
      </c>
      <c r="N347" s="278" t="s">
        <v>46</v>
      </c>
      <c r="O347" s="91"/>
      <c r="P347" s="227">
        <f>O347*H347</f>
        <v>0</v>
      </c>
      <c r="Q347" s="227">
        <v>0.00165</v>
      </c>
      <c r="R347" s="227">
        <f>Q347*H347</f>
        <v>0.0033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181</v>
      </c>
      <c r="AT347" s="229" t="s">
        <v>264</v>
      </c>
      <c r="AU347" s="229" t="s">
        <v>91</v>
      </c>
      <c r="AY347" s="17" t="s">
        <v>132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89</v>
      </c>
      <c r="BK347" s="230">
        <f>ROUND(I347*H347,2)</f>
        <v>0</v>
      </c>
      <c r="BL347" s="17" t="s">
        <v>139</v>
      </c>
      <c r="BM347" s="229" t="s">
        <v>488</v>
      </c>
    </row>
    <row r="348" s="2" customFormat="1">
      <c r="A348" s="38"/>
      <c r="B348" s="39"/>
      <c r="C348" s="40"/>
      <c r="D348" s="233" t="s">
        <v>173</v>
      </c>
      <c r="E348" s="40"/>
      <c r="F348" s="264" t="s">
        <v>489</v>
      </c>
      <c r="G348" s="40"/>
      <c r="H348" s="40"/>
      <c r="I348" s="265"/>
      <c r="J348" s="40"/>
      <c r="K348" s="40"/>
      <c r="L348" s="44"/>
      <c r="M348" s="266"/>
      <c r="N348" s="267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173</v>
      </c>
      <c r="AU348" s="17" t="s">
        <v>91</v>
      </c>
    </row>
    <row r="349" s="2" customFormat="1" ht="49.05" customHeight="1">
      <c r="A349" s="38"/>
      <c r="B349" s="39"/>
      <c r="C349" s="218" t="s">
        <v>490</v>
      </c>
      <c r="D349" s="218" t="s">
        <v>134</v>
      </c>
      <c r="E349" s="219" t="s">
        <v>491</v>
      </c>
      <c r="F349" s="220" t="s">
        <v>492</v>
      </c>
      <c r="G349" s="221" t="s">
        <v>376</v>
      </c>
      <c r="H349" s="222">
        <v>2</v>
      </c>
      <c r="I349" s="223"/>
      <c r="J349" s="224">
        <f>ROUND(I349*H349,2)</f>
        <v>0</v>
      </c>
      <c r="K349" s="220" t="s">
        <v>138</v>
      </c>
      <c r="L349" s="44"/>
      <c r="M349" s="225" t="s">
        <v>1</v>
      </c>
      <c r="N349" s="226" t="s">
        <v>46</v>
      </c>
      <c r="O349" s="91"/>
      <c r="P349" s="227">
        <f>O349*H349</f>
        <v>0</v>
      </c>
      <c r="Q349" s="227">
        <v>0.0016199999999999999</v>
      </c>
      <c r="R349" s="227">
        <f>Q349*H349</f>
        <v>0.0032399999999999998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139</v>
      </c>
      <c r="AT349" s="229" t="s">
        <v>134</v>
      </c>
      <c r="AU349" s="229" t="s">
        <v>91</v>
      </c>
      <c r="AY349" s="17" t="s">
        <v>132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89</v>
      </c>
      <c r="BK349" s="230">
        <f>ROUND(I349*H349,2)</f>
        <v>0</v>
      </c>
      <c r="BL349" s="17" t="s">
        <v>139</v>
      </c>
      <c r="BM349" s="229" t="s">
        <v>493</v>
      </c>
    </row>
    <row r="350" s="2" customFormat="1" ht="24.15" customHeight="1">
      <c r="A350" s="38"/>
      <c r="B350" s="39"/>
      <c r="C350" s="269" t="s">
        <v>494</v>
      </c>
      <c r="D350" s="269" t="s">
        <v>264</v>
      </c>
      <c r="E350" s="270" t="s">
        <v>495</v>
      </c>
      <c r="F350" s="271" t="s">
        <v>496</v>
      </c>
      <c r="G350" s="272" t="s">
        <v>376</v>
      </c>
      <c r="H350" s="273">
        <v>2</v>
      </c>
      <c r="I350" s="274"/>
      <c r="J350" s="275">
        <f>ROUND(I350*H350,2)</f>
        <v>0</v>
      </c>
      <c r="K350" s="271" t="s">
        <v>138</v>
      </c>
      <c r="L350" s="276"/>
      <c r="M350" s="277" t="s">
        <v>1</v>
      </c>
      <c r="N350" s="278" t="s">
        <v>46</v>
      </c>
      <c r="O350" s="91"/>
      <c r="P350" s="227">
        <f>O350*H350</f>
        <v>0</v>
      </c>
      <c r="Q350" s="227">
        <v>0.017999999999999999</v>
      </c>
      <c r="R350" s="227">
        <f>Q350*H350</f>
        <v>0.035999999999999997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181</v>
      </c>
      <c r="AT350" s="229" t="s">
        <v>264</v>
      </c>
      <c r="AU350" s="229" t="s">
        <v>91</v>
      </c>
      <c r="AY350" s="17" t="s">
        <v>132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89</v>
      </c>
      <c r="BK350" s="230">
        <f>ROUND(I350*H350,2)</f>
        <v>0</v>
      </c>
      <c r="BL350" s="17" t="s">
        <v>139</v>
      </c>
      <c r="BM350" s="229" t="s">
        <v>497</v>
      </c>
    </row>
    <row r="351" s="2" customFormat="1" ht="24.15" customHeight="1">
      <c r="A351" s="38"/>
      <c r="B351" s="39"/>
      <c r="C351" s="269" t="s">
        <v>498</v>
      </c>
      <c r="D351" s="269" t="s">
        <v>264</v>
      </c>
      <c r="E351" s="270" t="s">
        <v>499</v>
      </c>
      <c r="F351" s="271" t="s">
        <v>500</v>
      </c>
      <c r="G351" s="272" t="s">
        <v>376</v>
      </c>
      <c r="H351" s="273">
        <v>2</v>
      </c>
      <c r="I351" s="274"/>
      <c r="J351" s="275">
        <f>ROUND(I351*H351,2)</f>
        <v>0</v>
      </c>
      <c r="K351" s="271" t="s">
        <v>1</v>
      </c>
      <c r="L351" s="276"/>
      <c r="M351" s="277" t="s">
        <v>1</v>
      </c>
      <c r="N351" s="278" t="s">
        <v>46</v>
      </c>
      <c r="O351" s="91"/>
      <c r="P351" s="227">
        <f>O351*H351</f>
        <v>0</v>
      </c>
      <c r="Q351" s="227">
        <v>0.0065399999999999998</v>
      </c>
      <c r="R351" s="227">
        <f>Q351*H351</f>
        <v>0.01308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181</v>
      </c>
      <c r="AT351" s="229" t="s">
        <v>264</v>
      </c>
      <c r="AU351" s="229" t="s">
        <v>91</v>
      </c>
      <c r="AY351" s="17" t="s">
        <v>132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89</v>
      </c>
      <c r="BK351" s="230">
        <f>ROUND(I351*H351,2)</f>
        <v>0</v>
      </c>
      <c r="BL351" s="17" t="s">
        <v>139</v>
      </c>
      <c r="BM351" s="229" t="s">
        <v>501</v>
      </c>
    </row>
    <row r="352" s="2" customFormat="1" ht="24.15" customHeight="1">
      <c r="A352" s="38"/>
      <c r="B352" s="39"/>
      <c r="C352" s="218" t="s">
        <v>502</v>
      </c>
      <c r="D352" s="218" t="s">
        <v>134</v>
      </c>
      <c r="E352" s="219" t="s">
        <v>503</v>
      </c>
      <c r="F352" s="220" t="s">
        <v>504</v>
      </c>
      <c r="G352" s="221" t="s">
        <v>376</v>
      </c>
      <c r="H352" s="222">
        <v>2</v>
      </c>
      <c r="I352" s="223"/>
      <c r="J352" s="224">
        <f>ROUND(I352*H352,2)</f>
        <v>0</v>
      </c>
      <c r="K352" s="220" t="s">
        <v>138</v>
      </c>
      <c r="L352" s="44"/>
      <c r="M352" s="225" t="s">
        <v>1</v>
      </c>
      <c r="N352" s="226" t="s">
        <v>46</v>
      </c>
      <c r="O352" s="91"/>
      <c r="P352" s="227">
        <f>O352*H352</f>
        <v>0</v>
      </c>
      <c r="Q352" s="227">
        <v>0.0013600000000000001</v>
      </c>
      <c r="R352" s="227">
        <f>Q352*H352</f>
        <v>0.0027200000000000002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139</v>
      </c>
      <c r="AT352" s="229" t="s">
        <v>134</v>
      </c>
      <c r="AU352" s="229" t="s">
        <v>91</v>
      </c>
      <c r="AY352" s="17" t="s">
        <v>132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89</v>
      </c>
      <c r="BK352" s="230">
        <f>ROUND(I352*H352,2)</f>
        <v>0</v>
      </c>
      <c r="BL352" s="17" t="s">
        <v>139</v>
      </c>
      <c r="BM352" s="229" t="s">
        <v>505</v>
      </c>
    </row>
    <row r="353" s="2" customFormat="1" ht="24.15" customHeight="1">
      <c r="A353" s="38"/>
      <c r="B353" s="39"/>
      <c r="C353" s="269" t="s">
        <v>506</v>
      </c>
      <c r="D353" s="269" t="s">
        <v>264</v>
      </c>
      <c r="E353" s="270" t="s">
        <v>507</v>
      </c>
      <c r="F353" s="271" t="s">
        <v>508</v>
      </c>
      <c r="G353" s="272" t="s">
        <v>376</v>
      </c>
      <c r="H353" s="273">
        <v>2</v>
      </c>
      <c r="I353" s="274"/>
      <c r="J353" s="275">
        <f>ROUND(I353*H353,2)</f>
        <v>0</v>
      </c>
      <c r="K353" s="271" t="s">
        <v>138</v>
      </c>
      <c r="L353" s="276"/>
      <c r="M353" s="277" t="s">
        <v>1</v>
      </c>
      <c r="N353" s="278" t="s">
        <v>46</v>
      </c>
      <c r="O353" s="91"/>
      <c r="P353" s="227">
        <f>O353*H353</f>
        <v>0</v>
      </c>
      <c r="Q353" s="227">
        <v>0.042999999999999997</v>
      </c>
      <c r="R353" s="227">
        <f>Q353*H353</f>
        <v>0.085999999999999993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181</v>
      </c>
      <c r="AT353" s="229" t="s">
        <v>264</v>
      </c>
      <c r="AU353" s="229" t="s">
        <v>91</v>
      </c>
      <c r="AY353" s="17" t="s">
        <v>132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89</v>
      </c>
      <c r="BK353" s="230">
        <f>ROUND(I353*H353,2)</f>
        <v>0</v>
      </c>
      <c r="BL353" s="17" t="s">
        <v>139</v>
      </c>
      <c r="BM353" s="229" t="s">
        <v>509</v>
      </c>
    </row>
    <row r="354" s="2" customFormat="1" ht="37.8" customHeight="1">
      <c r="A354" s="38"/>
      <c r="B354" s="39"/>
      <c r="C354" s="218" t="s">
        <v>510</v>
      </c>
      <c r="D354" s="218" t="s">
        <v>134</v>
      </c>
      <c r="E354" s="219" t="s">
        <v>511</v>
      </c>
      <c r="F354" s="220" t="s">
        <v>512</v>
      </c>
      <c r="G354" s="221" t="s">
        <v>376</v>
      </c>
      <c r="H354" s="222">
        <v>1</v>
      </c>
      <c r="I354" s="223"/>
      <c r="J354" s="224">
        <f>ROUND(I354*H354,2)</f>
        <v>0</v>
      </c>
      <c r="K354" s="220" t="s">
        <v>138</v>
      </c>
      <c r="L354" s="44"/>
      <c r="M354" s="225" t="s">
        <v>1</v>
      </c>
      <c r="N354" s="226" t="s">
        <v>46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139</v>
      </c>
      <c r="AT354" s="229" t="s">
        <v>134</v>
      </c>
      <c r="AU354" s="229" t="s">
        <v>91</v>
      </c>
      <c r="AY354" s="17" t="s">
        <v>132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89</v>
      </c>
      <c r="BK354" s="230">
        <f>ROUND(I354*H354,2)</f>
        <v>0</v>
      </c>
      <c r="BL354" s="17" t="s">
        <v>139</v>
      </c>
      <c r="BM354" s="229" t="s">
        <v>513</v>
      </c>
    </row>
    <row r="355" s="2" customFormat="1" ht="21.75" customHeight="1">
      <c r="A355" s="38"/>
      <c r="B355" s="39"/>
      <c r="C355" s="269" t="s">
        <v>514</v>
      </c>
      <c r="D355" s="269" t="s">
        <v>264</v>
      </c>
      <c r="E355" s="270" t="s">
        <v>515</v>
      </c>
      <c r="F355" s="271" t="s">
        <v>516</v>
      </c>
      <c r="G355" s="272" t="s">
        <v>376</v>
      </c>
      <c r="H355" s="273">
        <v>1</v>
      </c>
      <c r="I355" s="274"/>
      <c r="J355" s="275">
        <f>ROUND(I355*H355,2)</f>
        <v>0</v>
      </c>
      <c r="K355" s="271" t="s">
        <v>138</v>
      </c>
      <c r="L355" s="276"/>
      <c r="M355" s="277" t="s">
        <v>1</v>
      </c>
      <c r="N355" s="278" t="s">
        <v>46</v>
      </c>
      <c r="O355" s="91"/>
      <c r="P355" s="227">
        <f>O355*H355</f>
        <v>0</v>
      </c>
      <c r="Q355" s="227">
        <v>0.0080000000000000002</v>
      </c>
      <c r="R355" s="227">
        <f>Q355*H355</f>
        <v>0.0080000000000000002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181</v>
      </c>
      <c r="AT355" s="229" t="s">
        <v>264</v>
      </c>
      <c r="AU355" s="229" t="s">
        <v>91</v>
      </c>
      <c r="AY355" s="17" t="s">
        <v>132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89</v>
      </c>
      <c r="BK355" s="230">
        <f>ROUND(I355*H355,2)</f>
        <v>0</v>
      </c>
      <c r="BL355" s="17" t="s">
        <v>139</v>
      </c>
      <c r="BM355" s="229" t="s">
        <v>517</v>
      </c>
    </row>
    <row r="356" s="2" customFormat="1" ht="49.05" customHeight="1">
      <c r="A356" s="38"/>
      <c r="B356" s="39"/>
      <c r="C356" s="218" t="s">
        <v>518</v>
      </c>
      <c r="D356" s="218" t="s">
        <v>134</v>
      </c>
      <c r="E356" s="219" t="s">
        <v>519</v>
      </c>
      <c r="F356" s="220" t="s">
        <v>520</v>
      </c>
      <c r="G356" s="221" t="s">
        <v>376</v>
      </c>
      <c r="H356" s="222">
        <v>6</v>
      </c>
      <c r="I356" s="223"/>
      <c r="J356" s="224">
        <f>ROUND(I356*H356,2)</f>
        <v>0</v>
      </c>
      <c r="K356" s="220" t="s">
        <v>138</v>
      </c>
      <c r="L356" s="44"/>
      <c r="M356" s="225" t="s">
        <v>1</v>
      </c>
      <c r="N356" s="226" t="s">
        <v>46</v>
      </c>
      <c r="O356" s="91"/>
      <c r="P356" s="227">
        <f>O356*H356</f>
        <v>0</v>
      </c>
      <c r="Q356" s="227">
        <v>0.00165</v>
      </c>
      <c r="R356" s="227">
        <f>Q356*H356</f>
        <v>0.0098999999999999991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139</v>
      </c>
      <c r="AT356" s="229" t="s">
        <v>134</v>
      </c>
      <c r="AU356" s="229" t="s">
        <v>91</v>
      </c>
      <c r="AY356" s="17" t="s">
        <v>132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89</v>
      </c>
      <c r="BK356" s="230">
        <f>ROUND(I356*H356,2)</f>
        <v>0</v>
      </c>
      <c r="BL356" s="17" t="s">
        <v>139</v>
      </c>
      <c r="BM356" s="229" t="s">
        <v>521</v>
      </c>
    </row>
    <row r="357" s="2" customFormat="1" ht="24.15" customHeight="1">
      <c r="A357" s="38"/>
      <c r="B357" s="39"/>
      <c r="C357" s="269" t="s">
        <v>522</v>
      </c>
      <c r="D357" s="269" t="s">
        <v>264</v>
      </c>
      <c r="E357" s="270" t="s">
        <v>523</v>
      </c>
      <c r="F357" s="271" t="s">
        <v>524</v>
      </c>
      <c r="G357" s="272" t="s">
        <v>376</v>
      </c>
      <c r="H357" s="273">
        <v>6</v>
      </c>
      <c r="I357" s="274"/>
      <c r="J357" s="275">
        <f>ROUND(I357*H357,2)</f>
        <v>0</v>
      </c>
      <c r="K357" s="271" t="s">
        <v>138</v>
      </c>
      <c r="L357" s="276"/>
      <c r="M357" s="277" t="s">
        <v>1</v>
      </c>
      <c r="N357" s="278" t="s">
        <v>46</v>
      </c>
      <c r="O357" s="91"/>
      <c r="P357" s="227">
        <f>O357*H357</f>
        <v>0</v>
      </c>
      <c r="Q357" s="227">
        <v>0.023</v>
      </c>
      <c r="R357" s="227">
        <f>Q357*H357</f>
        <v>0.13800000000000001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181</v>
      </c>
      <c r="AT357" s="229" t="s">
        <v>264</v>
      </c>
      <c r="AU357" s="229" t="s">
        <v>91</v>
      </c>
      <c r="AY357" s="17" t="s">
        <v>132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89</v>
      </c>
      <c r="BK357" s="230">
        <f>ROUND(I357*H357,2)</f>
        <v>0</v>
      </c>
      <c r="BL357" s="17" t="s">
        <v>139</v>
      </c>
      <c r="BM357" s="229" t="s">
        <v>525</v>
      </c>
    </row>
    <row r="358" s="2" customFormat="1" ht="24.15" customHeight="1">
      <c r="A358" s="38"/>
      <c r="B358" s="39"/>
      <c r="C358" s="269" t="s">
        <v>526</v>
      </c>
      <c r="D358" s="269" t="s">
        <v>264</v>
      </c>
      <c r="E358" s="270" t="s">
        <v>527</v>
      </c>
      <c r="F358" s="271" t="s">
        <v>528</v>
      </c>
      <c r="G358" s="272" t="s">
        <v>376</v>
      </c>
      <c r="H358" s="273">
        <v>6</v>
      </c>
      <c r="I358" s="274"/>
      <c r="J358" s="275">
        <f>ROUND(I358*H358,2)</f>
        <v>0</v>
      </c>
      <c r="K358" s="271" t="s">
        <v>1</v>
      </c>
      <c r="L358" s="276"/>
      <c r="M358" s="277" t="s">
        <v>1</v>
      </c>
      <c r="N358" s="278" t="s">
        <v>46</v>
      </c>
      <c r="O358" s="91"/>
      <c r="P358" s="227">
        <f>O358*H358</f>
        <v>0</v>
      </c>
      <c r="Q358" s="227">
        <v>0.0065399999999999998</v>
      </c>
      <c r="R358" s="227">
        <f>Q358*H358</f>
        <v>0.039239999999999997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181</v>
      </c>
      <c r="AT358" s="229" t="s">
        <v>264</v>
      </c>
      <c r="AU358" s="229" t="s">
        <v>91</v>
      </c>
      <c r="AY358" s="17" t="s">
        <v>132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89</v>
      </c>
      <c r="BK358" s="230">
        <f>ROUND(I358*H358,2)</f>
        <v>0</v>
      </c>
      <c r="BL358" s="17" t="s">
        <v>139</v>
      </c>
      <c r="BM358" s="229" t="s">
        <v>529</v>
      </c>
    </row>
    <row r="359" s="2" customFormat="1" ht="37.8" customHeight="1">
      <c r="A359" s="38"/>
      <c r="B359" s="39"/>
      <c r="C359" s="218" t="s">
        <v>530</v>
      </c>
      <c r="D359" s="218" t="s">
        <v>134</v>
      </c>
      <c r="E359" s="219" t="s">
        <v>531</v>
      </c>
      <c r="F359" s="220" t="s">
        <v>532</v>
      </c>
      <c r="G359" s="221" t="s">
        <v>376</v>
      </c>
      <c r="H359" s="222">
        <v>2</v>
      </c>
      <c r="I359" s="223"/>
      <c r="J359" s="224">
        <f>ROUND(I359*H359,2)</f>
        <v>0</v>
      </c>
      <c r="K359" s="220" t="s">
        <v>138</v>
      </c>
      <c r="L359" s="44"/>
      <c r="M359" s="225" t="s">
        <v>1</v>
      </c>
      <c r="N359" s="226" t="s">
        <v>46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0.022599999999999999</v>
      </c>
      <c r="T359" s="228">
        <f>S359*H359</f>
        <v>0.045199999999999997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139</v>
      </c>
      <c r="AT359" s="229" t="s">
        <v>134</v>
      </c>
      <c r="AU359" s="229" t="s">
        <v>91</v>
      </c>
      <c r="AY359" s="17" t="s">
        <v>132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89</v>
      </c>
      <c r="BK359" s="230">
        <f>ROUND(I359*H359,2)</f>
        <v>0</v>
      </c>
      <c r="BL359" s="17" t="s">
        <v>139</v>
      </c>
      <c r="BM359" s="229" t="s">
        <v>533</v>
      </c>
    </row>
    <row r="360" s="2" customFormat="1" ht="37.8" customHeight="1">
      <c r="A360" s="38"/>
      <c r="B360" s="39"/>
      <c r="C360" s="218" t="s">
        <v>534</v>
      </c>
      <c r="D360" s="218" t="s">
        <v>134</v>
      </c>
      <c r="E360" s="219" t="s">
        <v>535</v>
      </c>
      <c r="F360" s="220" t="s">
        <v>536</v>
      </c>
      <c r="G360" s="221" t="s">
        <v>376</v>
      </c>
      <c r="H360" s="222">
        <v>2</v>
      </c>
      <c r="I360" s="223"/>
      <c r="J360" s="224">
        <f>ROUND(I360*H360,2)</f>
        <v>0</v>
      </c>
      <c r="K360" s="220" t="s">
        <v>138</v>
      </c>
      <c r="L360" s="44"/>
      <c r="M360" s="225" t="s">
        <v>1</v>
      </c>
      <c r="N360" s="226" t="s">
        <v>46</v>
      </c>
      <c r="O360" s="91"/>
      <c r="P360" s="227">
        <f>O360*H360</f>
        <v>0</v>
      </c>
      <c r="Q360" s="227">
        <v>0.0017600000000000001</v>
      </c>
      <c r="R360" s="227">
        <f>Q360*H360</f>
        <v>0.0035200000000000001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139</v>
      </c>
      <c r="AT360" s="229" t="s">
        <v>134</v>
      </c>
      <c r="AU360" s="229" t="s">
        <v>91</v>
      </c>
      <c r="AY360" s="17" t="s">
        <v>132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89</v>
      </c>
      <c r="BK360" s="230">
        <f>ROUND(I360*H360,2)</f>
        <v>0</v>
      </c>
      <c r="BL360" s="17" t="s">
        <v>139</v>
      </c>
      <c r="BM360" s="229" t="s">
        <v>537</v>
      </c>
    </row>
    <row r="361" s="2" customFormat="1" ht="24.15" customHeight="1">
      <c r="A361" s="38"/>
      <c r="B361" s="39"/>
      <c r="C361" s="269" t="s">
        <v>538</v>
      </c>
      <c r="D361" s="269" t="s">
        <v>264</v>
      </c>
      <c r="E361" s="270" t="s">
        <v>539</v>
      </c>
      <c r="F361" s="271" t="s">
        <v>540</v>
      </c>
      <c r="G361" s="272" t="s">
        <v>376</v>
      </c>
      <c r="H361" s="273">
        <v>2</v>
      </c>
      <c r="I361" s="274"/>
      <c r="J361" s="275">
        <f>ROUND(I361*H361,2)</f>
        <v>0</v>
      </c>
      <c r="K361" s="271" t="s">
        <v>138</v>
      </c>
      <c r="L361" s="276"/>
      <c r="M361" s="277" t="s">
        <v>1</v>
      </c>
      <c r="N361" s="278" t="s">
        <v>46</v>
      </c>
      <c r="O361" s="91"/>
      <c r="P361" s="227">
        <f>O361*H361</f>
        <v>0</v>
      </c>
      <c r="Q361" s="227">
        <v>0.01</v>
      </c>
      <c r="R361" s="227">
        <f>Q361*H361</f>
        <v>0.02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181</v>
      </c>
      <c r="AT361" s="229" t="s">
        <v>264</v>
      </c>
      <c r="AU361" s="229" t="s">
        <v>91</v>
      </c>
      <c r="AY361" s="17" t="s">
        <v>132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89</v>
      </c>
      <c r="BK361" s="230">
        <f>ROUND(I361*H361,2)</f>
        <v>0</v>
      </c>
      <c r="BL361" s="17" t="s">
        <v>139</v>
      </c>
      <c r="BM361" s="229" t="s">
        <v>541</v>
      </c>
    </row>
    <row r="362" s="2" customFormat="1" ht="21.75" customHeight="1">
      <c r="A362" s="38"/>
      <c r="B362" s="39"/>
      <c r="C362" s="218" t="s">
        <v>542</v>
      </c>
      <c r="D362" s="218" t="s">
        <v>134</v>
      </c>
      <c r="E362" s="219" t="s">
        <v>543</v>
      </c>
      <c r="F362" s="220" t="s">
        <v>544</v>
      </c>
      <c r="G362" s="221" t="s">
        <v>204</v>
      </c>
      <c r="H362" s="222">
        <v>414</v>
      </c>
      <c r="I362" s="223"/>
      <c r="J362" s="224">
        <f>ROUND(I362*H362,2)</f>
        <v>0</v>
      </c>
      <c r="K362" s="220" t="s">
        <v>138</v>
      </c>
      <c r="L362" s="44"/>
      <c r="M362" s="225" t="s">
        <v>1</v>
      </c>
      <c r="N362" s="226" t="s">
        <v>46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139</v>
      </c>
      <c r="AT362" s="229" t="s">
        <v>134</v>
      </c>
      <c r="AU362" s="229" t="s">
        <v>91</v>
      </c>
      <c r="AY362" s="17" t="s">
        <v>132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89</v>
      </c>
      <c r="BK362" s="230">
        <f>ROUND(I362*H362,2)</f>
        <v>0</v>
      </c>
      <c r="BL362" s="17" t="s">
        <v>139</v>
      </c>
      <c r="BM362" s="229" t="s">
        <v>545</v>
      </c>
    </row>
    <row r="363" s="2" customFormat="1" ht="24.15" customHeight="1">
      <c r="A363" s="38"/>
      <c r="B363" s="39"/>
      <c r="C363" s="218" t="s">
        <v>546</v>
      </c>
      <c r="D363" s="218" t="s">
        <v>134</v>
      </c>
      <c r="E363" s="219" t="s">
        <v>547</v>
      </c>
      <c r="F363" s="220" t="s">
        <v>548</v>
      </c>
      <c r="G363" s="221" t="s">
        <v>204</v>
      </c>
      <c r="H363" s="222">
        <v>414</v>
      </c>
      <c r="I363" s="223"/>
      <c r="J363" s="224">
        <f>ROUND(I363*H363,2)</f>
        <v>0</v>
      </c>
      <c r="K363" s="220" t="s">
        <v>138</v>
      </c>
      <c r="L363" s="44"/>
      <c r="M363" s="225" t="s">
        <v>1</v>
      </c>
      <c r="N363" s="226" t="s">
        <v>46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139</v>
      </c>
      <c r="AT363" s="229" t="s">
        <v>134</v>
      </c>
      <c r="AU363" s="229" t="s">
        <v>91</v>
      </c>
      <c r="AY363" s="17" t="s">
        <v>132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89</v>
      </c>
      <c r="BK363" s="230">
        <f>ROUND(I363*H363,2)</f>
        <v>0</v>
      </c>
      <c r="BL363" s="17" t="s">
        <v>139</v>
      </c>
      <c r="BM363" s="229" t="s">
        <v>549</v>
      </c>
    </row>
    <row r="364" s="2" customFormat="1" ht="24.15" customHeight="1">
      <c r="A364" s="38"/>
      <c r="B364" s="39"/>
      <c r="C364" s="218" t="s">
        <v>550</v>
      </c>
      <c r="D364" s="218" t="s">
        <v>134</v>
      </c>
      <c r="E364" s="219" t="s">
        <v>551</v>
      </c>
      <c r="F364" s="220" t="s">
        <v>552</v>
      </c>
      <c r="G364" s="221" t="s">
        <v>376</v>
      </c>
      <c r="H364" s="222">
        <v>6</v>
      </c>
      <c r="I364" s="223"/>
      <c r="J364" s="224">
        <f>ROUND(I364*H364,2)</f>
        <v>0</v>
      </c>
      <c r="K364" s="220" t="s">
        <v>138</v>
      </c>
      <c r="L364" s="44"/>
      <c r="M364" s="225" t="s">
        <v>1</v>
      </c>
      <c r="N364" s="226" t="s">
        <v>46</v>
      </c>
      <c r="O364" s="91"/>
      <c r="P364" s="227">
        <f>O364*H364</f>
        <v>0</v>
      </c>
      <c r="Q364" s="227">
        <v>0.45937</v>
      </c>
      <c r="R364" s="227">
        <f>Q364*H364</f>
        <v>2.7562199999999999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139</v>
      </c>
      <c r="AT364" s="229" t="s">
        <v>134</v>
      </c>
      <c r="AU364" s="229" t="s">
        <v>91</v>
      </c>
      <c r="AY364" s="17" t="s">
        <v>132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89</v>
      </c>
      <c r="BK364" s="230">
        <f>ROUND(I364*H364,2)</f>
        <v>0</v>
      </c>
      <c r="BL364" s="17" t="s">
        <v>139</v>
      </c>
      <c r="BM364" s="229" t="s">
        <v>553</v>
      </c>
    </row>
    <row r="365" s="2" customFormat="1" ht="16.5" customHeight="1">
      <c r="A365" s="38"/>
      <c r="B365" s="39"/>
      <c r="C365" s="218" t="s">
        <v>554</v>
      </c>
      <c r="D365" s="218" t="s">
        <v>134</v>
      </c>
      <c r="E365" s="219" t="s">
        <v>555</v>
      </c>
      <c r="F365" s="220" t="s">
        <v>556</v>
      </c>
      <c r="G365" s="221" t="s">
        <v>376</v>
      </c>
      <c r="H365" s="222">
        <v>8</v>
      </c>
      <c r="I365" s="223"/>
      <c r="J365" s="224">
        <f>ROUND(I365*H365,2)</f>
        <v>0</v>
      </c>
      <c r="K365" s="220" t="s">
        <v>138</v>
      </c>
      <c r="L365" s="44"/>
      <c r="M365" s="225" t="s">
        <v>1</v>
      </c>
      <c r="N365" s="226" t="s">
        <v>46</v>
      </c>
      <c r="O365" s="91"/>
      <c r="P365" s="227">
        <f>O365*H365</f>
        <v>0</v>
      </c>
      <c r="Q365" s="227">
        <v>0.040000000000000001</v>
      </c>
      <c r="R365" s="227">
        <f>Q365*H365</f>
        <v>0.32000000000000001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139</v>
      </c>
      <c r="AT365" s="229" t="s">
        <v>134</v>
      </c>
      <c r="AU365" s="229" t="s">
        <v>91</v>
      </c>
      <c r="AY365" s="17" t="s">
        <v>132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89</v>
      </c>
      <c r="BK365" s="230">
        <f>ROUND(I365*H365,2)</f>
        <v>0</v>
      </c>
      <c r="BL365" s="17" t="s">
        <v>139</v>
      </c>
      <c r="BM365" s="229" t="s">
        <v>557</v>
      </c>
    </row>
    <row r="366" s="14" customFormat="1">
      <c r="A366" s="14"/>
      <c r="B366" s="242"/>
      <c r="C366" s="243"/>
      <c r="D366" s="233" t="s">
        <v>141</v>
      </c>
      <c r="E366" s="244" t="s">
        <v>1</v>
      </c>
      <c r="F366" s="245" t="s">
        <v>181</v>
      </c>
      <c r="G366" s="243"/>
      <c r="H366" s="246">
        <v>8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141</v>
      </c>
      <c r="AU366" s="252" t="s">
        <v>91</v>
      </c>
      <c r="AV366" s="14" t="s">
        <v>91</v>
      </c>
      <c r="AW366" s="14" t="s">
        <v>36</v>
      </c>
      <c r="AX366" s="14" t="s">
        <v>89</v>
      </c>
      <c r="AY366" s="252" t="s">
        <v>132</v>
      </c>
    </row>
    <row r="367" s="2" customFormat="1" ht="24.15" customHeight="1">
      <c r="A367" s="38"/>
      <c r="B367" s="39"/>
      <c r="C367" s="269" t="s">
        <v>558</v>
      </c>
      <c r="D367" s="269" t="s">
        <v>264</v>
      </c>
      <c r="E367" s="270" t="s">
        <v>559</v>
      </c>
      <c r="F367" s="271" t="s">
        <v>560</v>
      </c>
      <c r="G367" s="272" t="s">
        <v>376</v>
      </c>
      <c r="H367" s="273">
        <v>8</v>
      </c>
      <c r="I367" s="274"/>
      <c r="J367" s="275">
        <f>ROUND(I367*H367,2)</f>
        <v>0</v>
      </c>
      <c r="K367" s="271" t="s">
        <v>1</v>
      </c>
      <c r="L367" s="276"/>
      <c r="M367" s="277" t="s">
        <v>1</v>
      </c>
      <c r="N367" s="278" t="s">
        <v>46</v>
      </c>
      <c r="O367" s="91"/>
      <c r="P367" s="227">
        <f>O367*H367</f>
        <v>0</v>
      </c>
      <c r="Q367" s="227">
        <v>0.013299999999999999</v>
      </c>
      <c r="R367" s="227">
        <f>Q367*H367</f>
        <v>0.1064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181</v>
      </c>
      <c r="AT367" s="229" t="s">
        <v>264</v>
      </c>
      <c r="AU367" s="229" t="s">
        <v>91</v>
      </c>
      <c r="AY367" s="17" t="s">
        <v>132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89</v>
      </c>
      <c r="BK367" s="230">
        <f>ROUND(I367*H367,2)</f>
        <v>0</v>
      </c>
      <c r="BL367" s="17" t="s">
        <v>139</v>
      </c>
      <c r="BM367" s="229" t="s">
        <v>561</v>
      </c>
    </row>
    <row r="368" s="2" customFormat="1" ht="24.15" customHeight="1">
      <c r="A368" s="38"/>
      <c r="B368" s="39"/>
      <c r="C368" s="269" t="s">
        <v>562</v>
      </c>
      <c r="D368" s="269" t="s">
        <v>264</v>
      </c>
      <c r="E368" s="270" t="s">
        <v>563</v>
      </c>
      <c r="F368" s="271" t="s">
        <v>564</v>
      </c>
      <c r="G368" s="272" t="s">
        <v>376</v>
      </c>
      <c r="H368" s="273">
        <v>8</v>
      </c>
      <c r="I368" s="274"/>
      <c r="J368" s="275">
        <f>ROUND(I368*H368,2)</f>
        <v>0</v>
      </c>
      <c r="K368" s="271" t="s">
        <v>1</v>
      </c>
      <c r="L368" s="276"/>
      <c r="M368" s="277" t="s">
        <v>1</v>
      </c>
      <c r="N368" s="278" t="s">
        <v>46</v>
      </c>
      <c r="O368" s="91"/>
      <c r="P368" s="227">
        <f>O368*H368</f>
        <v>0</v>
      </c>
      <c r="Q368" s="227">
        <v>0.00064999999999999997</v>
      </c>
      <c r="R368" s="227">
        <f>Q368*H368</f>
        <v>0.0051999999999999998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181</v>
      </c>
      <c r="AT368" s="229" t="s">
        <v>264</v>
      </c>
      <c r="AU368" s="229" t="s">
        <v>91</v>
      </c>
      <c r="AY368" s="17" t="s">
        <v>132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89</v>
      </c>
      <c r="BK368" s="230">
        <f>ROUND(I368*H368,2)</f>
        <v>0</v>
      </c>
      <c r="BL368" s="17" t="s">
        <v>139</v>
      </c>
      <c r="BM368" s="229" t="s">
        <v>565</v>
      </c>
    </row>
    <row r="369" s="2" customFormat="1" ht="16.5" customHeight="1">
      <c r="A369" s="38"/>
      <c r="B369" s="39"/>
      <c r="C369" s="218" t="s">
        <v>566</v>
      </c>
      <c r="D369" s="218" t="s">
        <v>134</v>
      </c>
      <c r="E369" s="219" t="s">
        <v>567</v>
      </c>
      <c r="F369" s="220" t="s">
        <v>568</v>
      </c>
      <c r="G369" s="221" t="s">
        <v>376</v>
      </c>
      <c r="H369" s="222">
        <v>2</v>
      </c>
      <c r="I369" s="223"/>
      <c r="J369" s="224">
        <f>ROUND(I369*H369,2)</f>
        <v>0</v>
      </c>
      <c r="K369" s="220" t="s">
        <v>138</v>
      </c>
      <c r="L369" s="44"/>
      <c r="M369" s="225" t="s">
        <v>1</v>
      </c>
      <c r="N369" s="226" t="s">
        <v>46</v>
      </c>
      <c r="O369" s="91"/>
      <c r="P369" s="227">
        <f>O369*H369</f>
        <v>0</v>
      </c>
      <c r="Q369" s="227">
        <v>0.050000000000000003</v>
      </c>
      <c r="R369" s="227">
        <f>Q369*H369</f>
        <v>0.10000000000000001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139</v>
      </c>
      <c r="AT369" s="229" t="s">
        <v>134</v>
      </c>
      <c r="AU369" s="229" t="s">
        <v>91</v>
      </c>
      <c r="AY369" s="17" t="s">
        <v>132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89</v>
      </c>
      <c r="BK369" s="230">
        <f>ROUND(I369*H369,2)</f>
        <v>0</v>
      </c>
      <c r="BL369" s="17" t="s">
        <v>139</v>
      </c>
      <c r="BM369" s="229" t="s">
        <v>569</v>
      </c>
    </row>
    <row r="370" s="2" customFormat="1" ht="21.75" customHeight="1">
      <c r="A370" s="38"/>
      <c r="B370" s="39"/>
      <c r="C370" s="269" t="s">
        <v>570</v>
      </c>
      <c r="D370" s="269" t="s">
        <v>264</v>
      </c>
      <c r="E370" s="270" t="s">
        <v>571</v>
      </c>
      <c r="F370" s="271" t="s">
        <v>572</v>
      </c>
      <c r="G370" s="272" t="s">
        <v>376</v>
      </c>
      <c r="H370" s="273">
        <v>2</v>
      </c>
      <c r="I370" s="274"/>
      <c r="J370" s="275">
        <f>ROUND(I370*H370,2)</f>
        <v>0</v>
      </c>
      <c r="K370" s="271" t="s">
        <v>1</v>
      </c>
      <c r="L370" s="276"/>
      <c r="M370" s="277" t="s">
        <v>1</v>
      </c>
      <c r="N370" s="278" t="s">
        <v>46</v>
      </c>
      <c r="O370" s="91"/>
      <c r="P370" s="227">
        <f>O370*H370</f>
        <v>0</v>
      </c>
      <c r="Q370" s="227">
        <v>0.029499999999999998</v>
      </c>
      <c r="R370" s="227">
        <f>Q370*H370</f>
        <v>0.058999999999999997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181</v>
      </c>
      <c r="AT370" s="229" t="s">
        <v>264</v>
      </c>
      <c r="AU370" s="229" t="s">
        <v>91</v>
      </c>
      <c r="AY370" s="17" t="s">
        <v>132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89</v>
      </c>
      <c r="BK370" s="230">
        <f>ROUND(I370*H370,2)</f>
        <v>0</v>
      </c>
      <c r="BL370" s="17" t="s">
        <v>139</v>
      </c>
      <c r="BM370" s="229" t="s">
        <v>573</v>
      </c>
    </row>
    <row r="371" s="2" customFormat="1" ht="24.15" customHeight="1">
      <c r="A371" s="38"/>
      <c r="B371" s="39"/>
      <c r="C371" s="269" t="s">
        <v>574</v>
      </c>
      <c r="D371" s="269" t="s">
        <v>264</v>
      </c>
      <c r="E371" s="270" t="s">
        <v>575</v>
      </c>
      <c r="F371" s="271" t="s">
        <v>576</v>
      </c>
      <c r="G371" s="272" t="s">
        <v>376</v>
      </c>
      <c r="H371" s="273">
        <v>2</v>
      </c>
      <c r="I371" s="274"/>
      <c r="J371" s="275">
        <f>ROUND(I371*H371,2)</f>
        <v>0</v>
      </c>
      <c r="K371" s="271" t="s">
        <v>1</v>
      </c>
      <c r="L371" s="276"/>
      <c r="M371" s="277" t="s">
        <v>1</v>
      </c>
      <c r="N371" s="278" t="s">
        <v>46</v>
      </c>
      <c r="O371" s="91"/>
      <c r="P371" s="227">
        <f>O371*H371</f>
        <v>0</v>
      </c>
      <c r="Q371" s="227">
        <v>0.001</v>
      </c>
      <c r="R371" s="227">
        <f>Q371*H371</f>
        <v>0.002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181</v>
      </c>
      <c r="AT371" s="229" t="s">
        <v>264</v>
      </c>
      <c r="AU371" s="229" t="s">
        <v>91</v>
      </c>
      <c r="AY371" s="17" t="s">
        <v>132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89</v>
      </c>
      <c r="BK371" s="230">
        <f>ROUND(I371*H371,2)</f>
        <v>0</v>
      </c>
      <c r="BL371" s="17" t="s">
        <v>139</v>
      </c>
      <c r="BM371" s="229" t="s">
        <v>577</v>
      </c>
    </row>
    <row r="372" s="2" customFormat="1" ht="33" customHeight="1">
      <c r="A372" s="38"/>
      <c r="B372" s="39"/>
      <c r="C372" s="218" t="s">
        <v>578</v>
      </c>
      <c r="D372" s="218" t="s">
        <v>134</v>
      </c>
      <c r="E372" s="219" t="s">
        <v>579</v>
      </c>
      <c r="F372" s="220" t="s">
        <v>580</v>
      </c>
      <c r="G372" s="221" t="s">
        <v>376</v>
      </c>
      <c r="H372" s="222">
        <v>2</v>
      </c>
      <c r="I372" s="223"/>
      <c r="J372" s="224">
        <f>ROUND(I372*H372,2)</f>
        <v>0</v>
      </c>
      <c r="K372" s="220" t="s">
        <v>138</v>
      </c>
      <c r="L372" s="44"/>
      <c r="M372" s="225" t="s">
        <v>1</v>
      </c>
      <c r="N372" s="226" t="s">
        <v>46</v>
      </c>
      <c r="O372" s="91"/>
      <c r="P372" s="227">
        <f>O372*H372</f>
        <v>0</v>
      </c>
      <c r="Q372" s="227">
        <v>0.00016000000000000001</v>
      </c>
      <c r="R372" s="227">
        <f>Q372*H372</f>
        <v>0.00032000000000000003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139</v>
      </c>
      <c r="AT372" s="229" t="s">
        <v>134</v>
      </c>
      <c r="AU372" s="229" t="s">
        <v>91</v>
      </c>
      <c r="AY372" s="17" t="s">
        <v>132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89</v>
      </c>
      <c r="BK372" s="230">
        <f>ROUND(I372*H372,2)</f>
        <v>0</v>
      </c>
      <c r="BL372" s="17" t="s">
        <v>139</v>
      </c>
      <c r="BM372" s="229" t="s">
        <v>581</v>
      </c>
    </row>
    <row r="373" s="2" customFormat="1" ht="24.15" customHeight="1">
      <c r="A373" s="38"/>
      <c r="B373" s="39"/>
      <c r="C373" s="269" t="s">
        <v>582</v>
      </c>
      <c r="D373" s="269" t="s">
        <v>264</v>
      </c>
      <c r="E373" s="270" t="s">
        <v>583</v>
      </c>
      <c r="F373" s="271" t="s">
        <v>584</v>
      </c>
      <c r="G373" s="272" t="s">
        <v>204</v>
      </c>
      <c r="H373" s="273">
        <v>4</v>
      </c>
      <c r="I373" s="274"/>
      <c r="J373" s="275">
        <f>ROUND(I373*H373,2)</f>
        <v>0</v>
      </c>
      <c r="K373" s="271" t="s">
        <v>138</v>
      </c>
      <c r="L373" s="276"/>
      <c r="M373" s="277" t="s">
        <v>1</v>
      </c>
      <c r="N373" s="278" t="s">
        <v>46</v>
      </c>
      <c r="O373" s="91"/>
      <c r="P373" s="227">
        <f>O373*H373</f>
        <v>0</v>
      </c>
      <c r="Q373" s="227">
        <v>0.0029299999999999999</v>
      </c>
      <c r="R373" s="227">
        <f>Q373*H373</f>
        <v>0.01172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181</v>
      </c>
      <c r="AT373" s="229" t="s">
        <v>264</v>
      </c>
      <c r="AU373" s="229" t="s">
        <v>91</v>
      </c>
      <c r="AY373" s="17" t="s">
        <v>132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89</v>
      </c>
      <c r="BK373" s="230">
        <f>ROUND(I373*H373,2)</f>
        <v>0</v>
      </c>
      <c r="BL373" s="17" t="s">
        <v>139</v>
      </c>
      <c r="BM373" s="229" t="s">
        <v>585</v>
      </c>
    </row>
    <row r="374" s="14" customFormat="1">
      <c r="A374" s="14"/>
      <c r="B374" s="242"/>
      <c r="C374" s="243"/>
      <c r="D374" s="233" t="s">
        <v>141</v>
      </c>
      <c r="E374" s="244" t="s">
        <v>1</v>
      </c>
      <c r="F374" s="245" t="s">
        <v>586</v>
      </c>
      <c r="G374" s="243"/>
      <c r="H374" s="246">
        <v>4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141</v>
      </c>
      <c r="AU374" s="252" t="s">
        <v>91</v>
      </c>
      <c r="AV374" s="14" t="s">
        <v>91</v>
      </c>
      <c r="AW374" s="14" t="s">
        <v>36</v>
      </c>
      <c r="AX374" s="14" t="s">
        <v>89</v>
      </c>
      <c r="AY374" s="252" t="s">
        <v>132</v>
      </c>
    </row>
    <row r="375" s="2" customFormat="1" ht="16.5" customHeight="1">
      <c r="A375" s="38"/>
      <c r="B375" s="39"/>
      <c r="C375" s="269" t="s">
        <v>587</v>
      </c>
      <c r="D375" s="269" t="s">
        <v>264</v>
      </c>
      <c r="E375" s="270" t="s">
        <v>588</v>
      </c>
      <c r="F375" s="271" t="s">
        <v>589</v>
      </c>
      <c r="G375" s="272" t="s">
        <v>376</v>
      </c>
      <c r="H375" s="273">
        <v>2</v>
      </c>
      <c r="I375" s="274"/>
      <c r="J375" s="275">
        <f>ROUND(I375*H375,2)</f>
        <v>0</v>
      </c>
      <c r="K375" s="271" t="s">
        <v>138</v>
      </c>
      <c r="L375" s="276"/>
      <c r="M375" s="277" t="s">
        <v>1</v>
      </c>
      <c r="N375" s="278" t="s">
        <v>46</v>
      </c>
      <c r="O375" s="91"/>
      <c r="P375" s="227">
        <f>O375*H375</f>
        <v>0</v>
      </c>
      <c r="Q375" s="227">
        <v>0.10100000000000001</v>
      </c>
      <c r="R375" s="227">
        <f>Q375*H375</f>
        <v>0.20200000000000001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181</v>
      </c>
      <c r="AT375" s="229" t="s">
        <v>264</v>
      </c>
      <c r="AU375" s="229" t="s">
        <v>91</v>
      </c>
      <c r="AY375" s="17" t="s">
        <v>132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89</v>
      </c>
      <c r="BK375" s="230">
        <f>ROUND(I375*H375,2)</f>
        <v>0</v>
      </c>
      <c r="BL375" s="17" t="s">
        <v>139</v>
      </c>
      <c r="BM375" s="229" t="s">
        <v>590</v>
      </c>
    </row>
    <row r="376" s="2" customFormat="1" ht="16.5" customHeight="1">
      <c r="A376" s="38"/>
      <c r="B376" s="39"/>
      <c r="C376" s="218" t="s">
        <v>591</v>
      </c>
      <c r="D376" s="218" t="s">
        <v>134</v>
      </c>
      <c r="E376" s="219" t="s">
        <v>592</v>
      </c>
      <c r="F376" s="220" t="s">
        <v>593</v>
      </c>
      <c r="G376" s="221" t="s">
        <v>204</v>
      </c>
      <c r="H376" s="222">
        <v>420</v>
      </c>
      <c r="I376" s="223"/>
      <c r="J376" s="224">
        <f>ROUND(I376*H376,2)</f>
        <v>0</v>
      </c>
      <c r="K376" s="220" t="s">
        <v>138</v>
      </c>
      <c r="L376" s="44"/>
      <c r="M376" s="225" t="s">
        <v>1</v>
      </c>
      <c r="N376" s="226" t="s">
        <v>46</v>
      </c>
      <c r="O376" s="91"/>
      <c r="P376" s="227">
        <f>O376*H376</f>
        <v>0</v>
      </c>
      <c r="Q376" s="227">
        <v>0.00019000000000000001</v>
      </c>
      <c r="R376" s="227">
        <f>Q376*H376</f>
        <v>0.07980000000000001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139</v>
      </c>
      <c r="AT376" s="229" t="s">
        <v>134</v>
      </c>
      <c r="AU376" s="229" t="s">
        <v>91</v>
      </c>
      <c r="AY376" s="17" t="s">
        <v>132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89</v>
      </c>
      <c r="BK376" s="230">
        <f>ROUND(I376*H376,2)</f>
        <v>0</v>
      </c>
      <c r="BL376" s="17" t="s">
        <v>139</v>
      </c>
      <c r="BM376" s="229" t="s">
        <v>594</v>
      </c>
    </row>
    <row r="377" s="2" customFormat="1" ht="24.15" customHeight="1">
      <c r="A377" s="38"/>
      <c r="B377" s="39"/>
      <c r="C377" s="218" t="s">
        <v>595</v>
      </c>
      <c r="D377" s="218" t="s">
        <v>134</v>
      </c>
      <c r="E377" s="219" t="s">
        <v>596</v>
      </c>
      <c r="F377" s="220" t="s">
        <v>597</v>
      </c>
      <c r="G377" s="221" t="s">
        <v>204</v>
      </c>
      <c r="H377" s="222">
        <v>409</v>
      </c>
      <c r="I377" s="223"/>
      <c r="J377" s="224">
        <f>ROUND(I377*H377,2)</f>
        <v>0</v>
      </c>
      <c r="K377" s="220" t="s">
        <v>138</v>
      </c>
      <c r="L377" s="44"/>
      <c r="M377" s="225" t="s">
        <v>1</v>
      </c>
      <c r="N377" s="226" t="s">
        <v>46</v>
      </c>
      <c r="O377" s="91"/>
      <c r="P377" s="227">
        <f>O377*H377</f>
        <v>0</v>
      </c>
      <c r="Q377" s="227">
        <v>9.0000000000000006E-05</v>
      </c>
      <c r="R377" s="227">
        <f>Q377*H377</f>
        <v>0.036810000000000002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139</v>
      </c>
      <c r="AT377" s="229" t="s">
        <v>134</v>
      </c>
      <c r="AU377" s="229" t="s">
        <v>91</v>
      </c>
      <c r="AY377" s="17" t="s">
        <v>132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89</v>
      </c>
      <c r="BK377" s="230">
        <f>ROUND(I377*H377,2)</f>
        <v>0</v>
      </c>
      <c r="BL377" s="17" t="s">
        <v>139</v>
      </c>
      <c r="BM377" s="229" t="s">
        <v>598</v>
      </c>
    </row>
    <row r="378" s="2" customFormat="1" ht="37.8" customHeight="1">
      <c r="A378" s="38"/>
      <c r="B378" s="39"/>
      <c r="C378" s="218" t="s">
        <v>599</v>
      </c>
      <c r="D378" s="218" t="s">
        <v>134</v>
      </c>
      <c r="E378" s="219" t="s">
        <v>600</v>
      </c>
      <c r="F378" s="220" t="s">
        <v>601</v>
      </c>
      <c r="G378" s="221" t="s">
        <v>376</v>
      </c>
      <c r="H378" s="222">
        <v>7</v>
      </c>
      <c r="I378" s="223"/>
      <c r="J378" s="224">
        <f>ROUND(I378*H378,2)</f>
        <v>0</v>
      </c>
      <c r="K378" s="220" t="s">
        <v>138</v>
      </c>
      <c r="L378" s="44"/>
      <c r="M378" s="225" t="s">
        <v>1</v>
      </c>
      <c r="N378" s="226" t="s">
        <v>46</v>
      </c>
      <c r="O378" s="91"/>
      <c r="P378" s="227">
        <f>O378*H378</f>
        <v>0</v>
      </c>
      <c r="Q378" s="227">
        <v>9.0000000000000006E-05</v>
      </c>
      <c r="R378" s="227">
        <f>Q378*H378</f>
        <v>0.00063000000000000003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139</v>
      </c>
      <c r="AT378" s="229" t="s">
        <v>134</v>
      </c>
      <c r="AU378" s="229" t="s">
        <v>91</v>
      </c>
      <c r="AY378" s="17" t="s">
        <v>132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89</v>
      </c>
      <c r="BK378" s="230">
        <f>ROUND(I378*H378,2)</f>
        <v>0</v>
      </c>
      <c r="BL378" s="17" t="s">
        <v>139</v>
      </c>
      <c r="BM378" s="229" t="s">
        <v>602</v>
      </c>
    </row>
    <row r="379" s="2" customFormat="1" ht="24.15" customHeight="1">
      <c r="A379" s="38"/>
      <c r="B379" s="39"/>
      <c r="C379" s="218" t="s">
        <v>603</v>
      </c>
      <c r="D379" s="218" t="s">
        <v>134</v>
      </c>
      <c r="E379" s="219" t="s">
        <v>604</v>
      </c>
      <c r="F379" s="220" t="s">
        <v>605</v>
      </c>
      <c r="G379" s="221" t="s">
        <v>376</v>
      </c>
      <c r="H379" s="222">
        <v>22</v>
      </c>
      <c r="I379" s="223"/>
      <c r="J379" s="224">
        <f>ROUND(I379*H379,2)</f>
        <v>0</v>
      </c>
      <c r="K379" s="220" t="s">
        <v>1</v>
      </c>
      <c r="L379" s="44"/>
      <c r="M379" s="225" t="s">
        <v>1</v>
      </c>
      <c r="N379" s="226" t="s">
        <v>46</v>
      </c>
      <c r="O379" s="91"/>
      <c r="P379" s="227">
        <f>O379*H379</f>
        <v>0</v>
      </c>
      <c r="Q379" s="227">
        <v>0.00014999999999999999</v>
      </c>
      <c r="R379" s="227">
        <f>Q379*H379</f>
        <v>0.0032999999999999995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139</v>
      </c>
      <c r="AT379" s="229" t="s">
        <v>134</v>
      </c>
      <c r="AU379" s="229" t="s">
        <v>91</v>
      </c>
      <c r="AY379" s="17" t="s">
        <v>132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89</v>
      </c>
      <c r="BK379" s="230">
        <f>ROUND(I379*H379,2)</f>
        <v>0</v>
      </c>
      <c r="BL379" s="17" t="s">
        <v>139</v>
      </c>
      <c r="BM379" s="229" t="s">
        <v>606</v>
      </c>
    </row>
    <row r="380" s="13" customFormat="1">
      <c r="A380" s="13"/>
      <c r="B380" s="231"/>
      <c r="C380" s="232"/>
      <c r="D380" s="233" t="s">
        <v>141</v>
      </c>
      <c r="E380" s="234" t="s">
        <v>1</v>
      </c>
      <c r="F380" s="235" t="s">
        <v>607</v>
      </c>
      <c r="G380" s="232"/>
      <c r="H380" s="234" t="s">
        <v>1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141</v>
      </c>
      <c r="AU380" s="241" t="s">
        <v>91</v>
      </c>
      <c r="AV380" s="13" t="s">
        <v>89</v>
      </c>
      <c r="AW380" s="13" t="s">
        <v>36</v>
      </c>
      <c r="AX380" s="13" t="s">
        <v>81</v>
      </c>
      <c r="AY380" s="241" t="s">
        <v>132</v>
      </c>
    </row>
    <row r="381" s="14" customFormat="1">
      <c r="A381" s="14"/>
      <c r="B381" s="242"/>
      <c r="C381" s="243"/>
      <c r="D381" s="233" t="s">
        <v>141</v>
      </c>
      <c r="E381" s="244" t="s">
        <v>1</v>
      </c>
      <c r="F381" s="245" t="s">
        <v>263</v>
      </c>
      <c r="G381" s="243"/>
      <c r="H381" s="246">
        <v>22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2" t="s">
        <v>141</v>
      </c>
      <c r="AU381" s="252" t="s">
        <v>91</v>
      </c>
      <c r="AV381" s="14" t="s">
        <v>91</v>
      </c>
      <c r="AW381" s="14" t="s">
        <v>36</v>
      </c>
      <c r="AX381" s="14" t="s">
        <v>89</v>
      </c>
      <c r="AY381" s="252" t="s">
        <v>132</v>
      </c>
    </row>
    <row r="382" s="2" customFormat="1" ht="24.15" customHeight="1">
      <c r="A382" s="38"/>
      <c r="B382" s="39"/>
      <c r="C382" s="218" t="s">
        <v>608</v>
      </c>
      <c r="D382" s="218" t="s">
        <v>134</v>
      </c>
      <c r="E382" s="219" t="s">
        <v>609</v>
      </c>
      <c r="F382" s="220" t="s">
        <v>610</v>
      </c>
      <c r="G382" s="221" t="s">
        <v>376</v>
      </c>
      <c r="H382" s="222">
        <v>2</v>
      </c>
      <c r="I382" s="223"/>
      <c r="J382" s="224">
        <f>ROUND(I382*H382,2)</f>
        <v>0</v>
      </c>
      <c r="K382" s="220" t="s">
        <v>138</v>
      </c>
      <c r="L382" s="44"/>
      <c r="M382" s="225" t="s">
        <v>1</v>
      </c>
      <c r="N382" s="226" t="s">
        <v>46</v>
      </c>
      <c r="O382" s="91"/>
      <c r="P382" s="227">
        <f>O382*H382</f>
        <v>0</v>
      </c>
      <c r="Q382" s="227">
        <v>0.00040000000000000002</v>
      </c>
      <c r="R382" s="227">
        <f>Q382*H382</f>
        <v>0.00080000000000000004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139</v>
      </c>
      <c r="AT382" s="229" t="s">
        <v>134</v>
      </c>
      <c r="AU382" s="229" t="s">
        <v>91</v>
      </c>
      <c r="AY382" s="17" t="s">
        <v>132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89</v>
      </c>
      <c r="BK382" s="230">
        <f>ROUND(I382*H382,2)</f>
        <v>0</v>
      </c>
      <c r="BL382" s="17" t="s">
        <v>139</v>
      </c>
      <c r="BM382" s="229" t="s">
        <v>611</v>
      </c>
    </row>
    <row r="383" s="12" customFormat="1" ht="22.8" customHeight="1">
      <c r="A383" s="12"/>
      <c r="B383" s="202"/>
      <c r="C383" s="203"/>
      <c r="D383" s="204" t="s">
        <v>80</v>
      </c>
      <c r="E383" s="216" t="s">
        <v>188</v>
      </c>
      <c r="F383" s="216" t="s">
        <v>612</v>
      </c>
      <c r="G383" s="203"/>
      <c r="H383" s="203"/>
      <c r="I383" s="206"/>
      <c r="J383" s="217">
        <f>BK383</f>
        <v>0</v>
      </c>
      <c r="K383" s="203"/>
      <c r="L383" s="208"/>
      <c r="M383" s="209"/>
      <c r="N383" s="210"/>
      <c r="O383" s="210"/>
      <c r="P383" s="211">
        <f>SUM(P384:P401)</f>
        <v>0</v>
      </c>
      <c r="Q383" s="210"/>
      <c r="R383" s="211">
        <f>SUM(R384:R401)</f>
        <v>0.0092399999999999999</v>
      </c>
      <c r="S383" s="210"/>
      <c r="T383" s="212">
        <f>SUM(T384:T401)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3" t="s">
        <v>89</v>
      </c>
      <c r="AT383" s="214" t="s">
        <v>80</v>
      </c>
      <c r="AU383" s="214" t="s">
        <v>89</v>
      </c>
      <c r="AY383" s="213" t="s">
        <v>132</v>
      </c>
      <c r="BK383" s="215">
        <f>SUM(BK384:BK401)</f>
        <v>0</v>
      </c>
    </row>
    <row r="384" s="2" customFormat="1" ht="37.8" customHeight="1">
      <c r="A384" s="38"/>
      <c r="B384" s="39"/>
      <c r="C384" s="218" t="s">
        <v>613</v>
      </c>
      <c r="D384" s="218" t="s">
        <v>134</v>
      </c>
      <c r="E384" s="219" t="s">
        <v>614</v>
      </c>
      <c r="F384" s="220" t="s">
        <v>615</v>
      </c>
      <c r="G384" s="221" t="s">
        <v>204</v>
      </c>
      <c r="H384" s="222">
        <v>26.399999999999999</v>
      </c>
      <c r="I384" s="223"/>
      <c r="J384" s="224">
        <f>ROUND(I384*H384,2)</f>
        <v>0</v>
      </c>
      <c r="K384" s="220" t="s">
        <v>138</v>
      </c>
      <c r="L384" s="44"/>
      <c r="M384" s="225" t="s">
        <v>1</v>
      </c>
      <c r="N384" s="226" t="s">
        <v>46</v>
      </c>
      <c r="O384" s="91"/>
      <c r="P384" s="227">
        <f>O384*H384</f>
        <v>0</v>
      </c>
      <c r="Q384" s="227">
        <v>1.0000000000000001E-05</v>
      </c>
      <c r="R384" s="227">
        <f>Q384*H384</f>
        <v>0.00026400000000000002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139</v>
      </c>
      <c r="AT384" s="229" t="s">
        <v>134</v>
      </c>
      <c r="AU384" s="229" t="s">
        <v>91</v>
      </c>
      <c r="AY384" s="17" t="s">
        <v>132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89</v>
      </c>
      <c r="BK384" s="230">
        <f>ROUND(I384*H384,2)</f>
        <v>0</v>
      </c>
      <c r="BL384" s="17" t="s">
        <v>139</v>
      </c>
      <c r="BM384" s="229" t="s">
        <v>616</v>
      </c>
    </row>
    <row r="385" s="14" customFormat="1">
      <c r="A385" s="14"/>
      <c r="B385" s="242"/>
      <c r="C385" s="243"/>
      <c r="D385" s="233" t="s">
        <v>141</v>
      </c>
      <c r="E385" s="244" t="s">
        <v>1</v>
      </c>
      <c r="F385" s="245" t="s">
        <v>617</v>
      </c>
      <c r="G385" s="243"/>
      <c r="H385" s="246">
        <v>8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141</v>
      </c>
      <c r="AU385" s="252" t="s">
        <v>91</v>
      </c>
      <c r="AV385" s="14" t="s">
        <v>91</v>
      </c>
      <c r="AW385" s="14" t="s">
        <v>36</v>
      </c>
      <c r="AX385" s="14" t="s">
        <v>81</v>
      </c>
      <c r="AY385" s="252" t="s">
        <v>132</v>
      </c>
    </row>
    <row r="386" s="14" customFormat="1">
      <c r="A386" s="14"/>
      <c r="B386" s="242"/>
      <c r="C386" s="243"/>
      <c r="D386" s="233" t="s">
        <v>141</v>
      </c>
      <c r="E386" s="244" t="s">
        <v>1</v>
      </c>
      <c r="F386" s="245" t="s">
        <v>618</v>
      </c>
      <c r="G386" s="243"/>
      <c r="H386" s="246">
        <v>18.399999999999999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141</v>
      </c>
      <c r="AU386" s="252" t="s">
        <v>91</v>
      </c>
      <c r="AV386" s="14" t="s">
        <v>91</v>
      </c>
      <c r="AW386" s="14" t="s">
        <v>36</v>
      </c>
      <c r="AX386" s="14" t="s">
        <v>81</v>
      </c>
      <c r="AY386" s="252" t="s">
        <v>132</v>
      </c>
    </row>
    <row r="387" s="15" customFormat="1">
      <c r="A387" s="15"/>
      <c r="B387" s="253"/>
      <c r="C387" s="254"/>
      <c r="D387" s="233" t="s">
        <v>141</v>
      </c>
      <c r="E387" s="255" t="s">
        <v>1</v>
      </c>
      <c r="F387" s="256" t="s">
        <v>158</v>
      </c>
      <c r="G387" s="254"/>
      <c r="H387" s="257">
        <v>26.399999999999999</v>
      </c>
      <c r="I387" s="258"/>
      <c r="J387" s="254"/>
      <c r="K387" s="254"/>
      <c r="L387" s="259"/>
      <c r="M387" s="260"/>
      <c r="N387" s="261"/>
      <c r="O387" s="261"/>
      <c r="P387" s="261"/>
      <c r="Q387" s="261"/>
      <c r="R387" s="261"/>
      <c r="S387" s="261"/>
      <c r="T387" s="262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3" t="s">
        <v>141</v>
      </c>
      <c r="AU387" s="263" t="s">
        <v>91</v>
      </c>
      <c r="AV387" s="15" t="s">
        <v>139</v>
      </c>
      <c r="AW387" s="15" t="s">
        <v>36</v>
      </c>
      <c r="AX387" s="15" t="s">
        <v>89</v>
      </c>
      <c r="AY387" s="263" t="s">
        <v>132</v>
      </c>
    </row>
    <row r="388" s="2" customFormat="1" ht="55.5" customHeight="1">
      <c r="A388" s="38"/>
      <c r="B388" s="39"/>
      <c r="C388" s="218" t="s">
        <v>619</v>
      </c>
      <c r="D388" s="218" t="s">
        <v>134</v>
      </c>
      <c r="E388" s="219" t="s">
        <v>620</v>
      </c>
      <c r="F388" s="220" t="s">
        <v>621</v>
      </c>
      <c r="G388" s="221" t="s">
        <v>204</v>
      </c>
      <c r="H388" s="222">
        <v>26.399999999999999</v>
      </c>
      <c r="I388" s="223"/>
      <c r="J388" s="224">
        <f>ROUND(I388*H388,2)</f>
        <v>0</v>
      </c>
      <c r="K388" s="220" t="s">
        <v>138</v>
      </c>
      <c r="L388" s="44"/>
      <c r="M388" s="225" t="s">
        <v>1</v>
      </c>
      <c r="N388" s="226" t="s">
        <v>46</v>
      </c>
      <c r="O388" s="91"/>
      <c r="P388" s="227">
        <f>O388*H388</f>
        <v>0</v>
      </c>
      <c r="Q388" s="227">
        <v>0.00034000000000000002</v>
      </c>
      <c r="R388" s="227">
        <f>Q388*H388</f>
        <v>0.0089759999999999996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139</v>
      </c>
      <c r="AT388" s="229" t="s">
        <v>134</v>
      </c>
      <c r="AU388" s="229" t="s">
        <v>91</v>
      </c>
      <c r="AY388" s="17" t="s">
        <v>132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89</v>
      </c>
      <c r="BK388" s="230">
        <f>ROUND(I388*H388,2)</f>
        <v>0</v>
      </c>
      <c r="BL388" s="17" t="s">
        <v>139</v>
      </c>
      <c r="BM388" s="229" t="s">
        <v>622</v>
      </c>
    </row>
    <row r="389" s="14" customFormat="1">
      <c r="A389" s="14"/>
      <c r="B389" s="242"/>
      <c r="C389" s="243"/>
      <c r="D389" s="233" t="s">
        <v>141</v>
      </c>
      <c r="E389" s="244" t="s">
        <v>1</v>
      </c>
      <c r="F389" s="245" t="s">
        <v>617</v>
      </c>
      <c r="G389" s="243"/>
      <c r="H389" s="246">
        <v>8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2" t="s">
        <v>141</v>
      </c>
      <c r="AU389" s="252" t="s">
        <v>91</v>
      </c>
      <c r="AV389" s="14" t="s">
        <v>91</v>
      </c>
      <c r="AW389" s="14" t="s">
        <v>36</v>
      </c>
      <c r="AX389" s="14" t="s">
        <v>81</v>
      </c>
      <c r="AY389" s="252" t="s">
        <v>132</v>
      </c>
    </row>
    <row r="390" s="14" customFormat="1">
      <c r="A390" s="14"/>
      <c r="B390" s="242"/>
      <c r="C390" s="243"/>
      <c r="D390" s="233" t="s">
        <v>141</v>
      </c>
      <c r="E390" s="244" t="s">
        <v>1</v>
      </c>
      <c r="F390" s="245" t="s">
        <v>618</v>
      </c>
      <c r="G390" s="243"/>
      <c r="H390" s="246">
        <v>18.399999999999999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2" t="s">
        <v>141</v>
      </c>
      <c r="AU390" s="252" t="s">
        <v>91</v>
      </c>
      <c r="AV390" s="14" t="s">
        <v>91</v>
      </c>
      <c r="AW390" s="14" t="s">
        <v>36</v>
      </c>
      <c r="AX390" s="14" t="s">
        <v>81</v>
      </c>
      <c r="AY390" s="252" t="s">
        <v>132</v>
      </c>
    </row>
    <row r="391" s="15" customFormat="1">
      <c r="A391" s="15"/>
      <c r="B391" s="253"/>
      <c r="C391" s="254"/>
      <c r="D391" s="233" t="s">
        <v>141</v>
      </c>
      <c r="E391" s="255" t="s">
        <v>1</v>
      </c>
      <c r="F391" s="256" t="s">
        <v>158</v>
      </c>
      <c r="G391" s="254"/>
      <c r="H391" s="257">
        <v>26.399999999999999</v>
      </c>
      <c r="I391" s="258"/>
      <c r="J391" s="254"/>
      <c r="K391" s="254"/>
      <c r="L391" s="259"/>
      <c r="M391" s="260"/>
      <c r="N391" s="261"/>
      <c r="O391" s="261"/>
      <c r="P391" s="261"/>
      <c r="Q391" s="261"/>
      <c r="R391" s="261"/>
      <c r="S391" s="261"/>
      <c r="T391" s="262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3" t="s">
        <v>141</v>
      </c>
      <c r="AU391" s="263" t="s">
        <v>91</v>
      </c>
      <c r="AV391" s="15" t="s">
        <v>139</v>
      </c>
      <c r="AW391" s="15" t="s">
        <v>36</v>
      </c>
      <c r="AX391" s="15" t="s">
        <v>89</v>
      </c>
      <c r="AY391" s="263" t="s">
        <v>132</v>
      </c>
    </row>
    <row r="392" s="2" customFormat="1" ht="37.8" customHeight="1">
      <c r="A392" s="38"/>
      <c r="B392" s="39"/>
      <c r="C392" s="218" t="s">
        <v>623</v>
      </c>
      <c r="D392" s="218" t="s">
        <v>134</v>
      </c>
      <c r="E392" s="219" t="s">
        <v>624</v>
      </c>
      <c r="F392" s="220" t="s">
        <v>625</v>
      </c>
      <c r="G392" s="221" t="s">
        <v>204</v>
      </c>
      <c r="H392" s="222">
        <v>26.399999999999999</v>
      </c>
      <c r="I392" s="223"/>
      <c r="J392" s="224">
        <f>ROUND(I392*H392,2)</f>
        <v>0</v>
      </c>
      <c r="K392" s="220" t="s">
        <v>1</v>
      </c>
      <c r="L392" s="44"/>
      <c r="M392" s="225" t="s">
        <v>1</v>
      </c>
      <c r="N392" s="226" t="s">
        <v>46</v>
      </c>
      <c r="O392" s="91"/>
      <c r="P392" s="227">
        <f>O392*H392</f>
        <v>0</v>
      </c>
      <c r="Q392" s="227">
        <v>0</v>
      </c>
      <c r="R392" s="227">
        <f>Q392*H392</f>
        <v>0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139</v>
      </c>
      <c r="AT392" s="229" t="s">
        <v>134</v>
      </c>
      <c r="AU392" s="229" t="s">
        <v>91</v>
      </c>
      <c r="AY392" s="17" t="s">
        <v>132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89</v>
      </c>
      <c r="BK392" s="230">
        <f>ROUND(I392*H392,2)</f>
        <v>0</v>
      </c>
      <c r="BL392" s="17" t="s">
        <v>139</v>
      </c>
      <c r="BM392" s="229" t="s">
        <v>626</v>
      </c>
    </row>
    <row r="393" s="14" customFormat="1">
      <c r="A393" s="14"/>
      <c r="B393" s="242"/>
      <c r="C393" s="243"/>
      <c r="D393" s="233" t="s">
        <v>141</v>
      </c>
      <c r="E393" s="244" t="s">
        <v>1</v>
      </c>
      <c r="F393" s="245" t="s">
        <v>617</v>
      </c>
      <c r="G393" s="243"/>
      <c r="H393" s="246">
        <v>8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2" t="s">
        <v>141</v>
      </c>
      <c r="AU393" s="252" t="s">
        <v>91</v>
      </c>
      <c r="AV393" s="14" t="s">
        <v>91</v>
      </c>
      <c r="AW393" s="14" t="s">
        <v>36</v>
      </c>
      <c r="AX393" s="14" t="s">
        <v>81</v>
      </c>
      <c r="AY393" s="252" t="s">
        <v>132</v>
      </c>
    </row>
    <row r="394" s="14" customFormat="1">
      <c r="A394" s="14"/>
      <c r="B394" s="242"/>
      <c r="C394" s="243"/>
      <c r="D394" s="233" t="s">
        <v>141</v>
      </c>
      <c r="E394" s="244" t="s">
        <v>1</v>
      </c>
      <c r="F394" s="245" t="s">
        <v>618</v>
      </c>
      <c r="G394" s="243"/>
      <c r="H394" s="246">
        <v>18.399999999999999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141</v>
      </c>
      <c r="AU394" s="252" t="s">
        <v>91</v>
      </c>
      <c r="AV394" s="14" t="s">
        <v>91</v>
      </c>
      <c r="AW394" s="14" t="s">
        <v>36</v>
      </c>
      <c r="AX394" s="14" t="s">
        <v>81</v>
      </c>
      <c r="AY394" s="252" t="s">
        <v>132</v>
      </c>
    </row>
    <row r="395" s="15" customFormat="1">
      <c r="A395" s="15"/>
      <c r="B395" s="253"/>
      <c r="C395" s="254"/>
      <c r="D395" s="233" t="s">
        <v>141</v>
      </c>
      <c r="E395" s="255" t="s">
        <v>1</v>
      </c>
      <c r="F395" s="256" t="s">
        <v>158</v>
      </c>
      <c r="G395" s="254"/>
      <c r="H395" s="257">
        <v>26.399999999999999</v>
      </c>
      <c r="I395" s="258"/>
      <c r="J395" s="254"/>
      <c r="K395" s="254"/>
      <c r="L395" s="259"/>
      <c r="M395" s="260"/>
      <c r="N395" s="261"/>
      <c r="O395" s="261"/>
      <c r="P395" s="261"/>
      <c r="Q395" s="261"/>
      <c r="R395" s="261"/>
      <c r="S395" s="261"/>
      <c r="T395" s="262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3" t="s">
        <v>141</v>
      </c>
      <c r="AU395" s="263" t="s">
        <v>91</v>
      </c>
      <c r="AV395" s="15" t="s">
        <v>139</v>
      </c>
      <c r="AW395" s="15" t="s">
        <v>36</v>
      </c>
      <c r="AX395" s="15" t="s">
        <v>89</v>
      </c>
      <c r="AY395" s="263" t="s">
        <v>132</v>
      </c>
    </row>
    <row r="396" s="2" customFormat="1" ht="24.15" customHeight="1">
      <c r="A396" s="38"/>
      <c r="B396" s="39"/>
      <c r="C396" s="218" t="s">
        <v>627</v>
      </c>
      <c r="D396" s="218" t="s">
        <v>134</v>
      </c>
      <c r="E396" s="219" t="s">
        <v>628</v>
      </c>
      <c r="F396" s="220" t="s">
        <v>629</v>
      </c>
      <c r="G396" s="221" t="s">
        <v>204</v>
      </c>
      <c r="H396" s="222">
        <v>26.399999999999999</v>
      </c>
      <c r="I396" s="223"/>
      <c r="J396" s="224">
        <f>ROUND(I396*H396,2)</f>
        <v>0</v>
      </c>
      <c r="K396" s="220" t="s">
        <v>138</v>
      </c>
      <c r="L396" s="44"/>
      <c r="M396" s="225" t="s">
        <v>1</v>
      </c>
      <c r="N396" s="226" t="s">
        <v>46</v>
      </c>
      <c r="O396" s="91"/>
      <c r="P396" s="227">
        <f>O396*H396</f>
        <v>0</v>
      </c>
      <c r="Q396" s="227">
        <v>0</v>
      </c>
      <c r="R396" s="227">
        <f>Q396*H396</f>
        <v>0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139</v>
      </c>
      <c r="AT396" s="229" t="s">
        <v>134</v>
      </c>
      <c r="AU396" s="229" t="s">
        <v>91</v>
      </c>
      <c r="AY396" s="17" t="s">
        <v>132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89</v>
      </c>
      <c r="BK396" s="230">
        <f>ROUND(I396*H396,2)</f>
        <v>0</v>
      </c>
      <c r="BL396" s="17" t="s">
        <v>139</v>
      </c>
      <c r="BM396" s="229" t="s">
        <v>630</v>
      </c>
    </row>
    <row r="397" s="14" customFormat="1">
      <c r="A397" s="14"/>
      <c r="B397" s="242"/>
      <c r="C397" s="243"/>
      <c r="D397" s="233" t="s">
        <v>141</v>
      </c>
      <c r="E397" s="244" t="s">
        <v>1</v>
      </c>
      <c r="F397" s="245" t="s">
        <v>617</v>
      </c>
      <c r="G397" s="243"/>
      <c r="H397" s="246">
        <v>8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141</v>
      </c>
      <c r="AU397" s="252" t="s">
        <v>91</v>
      </c>
      <c r="AV397" s="14" t="s">
        <v>91</v>
      </c>
      <c r="AW397" s="14" t="s">
        <v>36</v>
      </c>
      <c r="AX397" s="14" t="s">
        <v>81</v>
      </c>
      <c r="AY397" s="252" t="s">
        <v>132</v>
      </c>
    </row>
    <row r="398" s="14" customFormat="1">
      <c r="A398" s="14"/>
      <c r="B398" s="242"/>
      <c r="C398" s="243"/>
      <c r="D398" s="233" t="s">
        <v>141</v>
      </c>
      <c r="E398" s="244" t="s">
        <v>1</v>
      </c>
      <c r="F398" s="245" t="s">
        <v>618</v>
      </c>
      <c r="G398" s="243"/>
      <c r="H398" s="246">
        <v>18.399999999999999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141</v>
      </c>
      <c r="AU398" s="252" t="s">
        <v>91</v>
      </c>
      <c r="AV398" s="14" t="s">
        <v>91</v>
      </c>
      <c r="AW398" s="14" t="s">
        <v>36</v>
      </c>
      <c r="AX398" s="14" t="s">
        <v>81</v>
      </c>
      <c r="AY398" s="252" t="s">
        <v>132</v>
      </c>
    </row>
    <row r="399" s="15" customFormat="1">
      <c r="A399" s="15"/>
      <c r="B399" s="253"/>
      <c r="C399" s="254"/>
      <c r="D399" s="233" t="s">
        <v>141</v>
      </c>
      <c r="E399" s="255" t="s">
        <v>1</v>
      </c>
      <c r="F399" s="256" t="s">
        <v>158</v>
      </c>
      <c r="G399" s="254"/>
      <c r="H399" s="257">
        <v>26.399999999999999</v>
      </c>
      <c r="I399" s="258"/>
      <c r="J399" s="254"/>
      <c r="K399" s="254"/>
      <c r="L399" s="259"/>
      <c r="M399" s="260"/>
      <c r="N399" s="261"/>
      <c r="O399" s="261"/>
      <c r="P399" s="261"/>
      <c r="Q399" s="261"/>
      <c r="R399" s="261"/>
      <c r="S399" s="261"/>
      <c r="T399" s="262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3" t="s">
        <v>141</v>
      </c>
      <c r="AU399" s="263" t="s">
        <v>91</v>
      </c>
      <c r="AV399" s="15" t="s">
        <v>139</v>
      </c>
      <c r="AW399" s="15" t="s">
        <v>36</v>
      </c>
      <c r="AX399" s="15" t="s">
        <v>89</v>
      </c>
      <c r="AY399" s="263" t="s">
        <v>132</v>
      </c>
    </row>
    <row r="400" s="2" customFormat="1" ht="55.5" customHeight="1">
      <c r="A400" s="38"/>
      <c r="B400" s="39"/>
      <c r="C400" s="218" t="s">
        <v>631</v>
      </c>
      <c r="D400" s="218" t="s">
        <v>134</v>
      </c>
      <c r="E400" s="219" t="s">
        <v>632</v>
      </c>
      <c r="F400" s="220" t="s">
        <v>633</v>
      </c>
      <c r="G400" s="221" t="s">
        <v>137</v>
      </c>
      <c r="H400" s="222">
        <v>0.89600000000000002</v>
      </c>
      <c r="I400" s="223"/>
      <c r="J400" s="224">
        <f>ROUND(I400*H400,2)</f>
        <v>0</v>
      </c>
      <c r="K400" s="220" t="s">
        <v>138</v>
      </c>
      <c r="L400" s="44"/>
      <c r="M400" s="225" t="s">
        <v>1</v>
      </c>
      <c r="N400" s="226" t="s">
        <v>46</v>
      </c>
      <c r="O400" s="91"/>
      <c r="P400" s="227">
        <f>O400*H400</f>
        <v>0</v>
      </c>
      <c r="Q400" s="227">
        <v>0</v>
      </c>
      <c r="R400" s="227">
        <f>Q400*H400</f>
        <v>0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139</v>
      </c>
      <c r="AT400" s="229" t="s">
        <v>134</v>
      </c>
      <c r="AU400" s="229" t="s">
        <v>91</v>
      </c>
      <c r="AY400" s="17" t="s">
        <v>132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89</v>
      </c>
      <c r="BK400" s="230">
        <f>ROUND(I400*H400,2)</f>
        <v>0</v>
      </c>
      <c r="BL400" s="17" t="s">
        <v>139</v>
      </c>
      <c r="BM400" s="229" t="s">
        <v>634</v>
      </c>
    </row>
    <row r="401" s="14" customFormat="1">
      <c r="A401" s="14"/>
      <c r="B401" s="242"/>
      <c r="C401" s="243"/>
      <c r="D401" s="233" t="s">
        <v>141</v>
      </c>
      <c r="E401" s="244" t="s">
        <v>1</v>
      </c>
      <c r="F401" s="245" t="s">
        <v>635</v>
      </c>
      <c r="G401" s="243"/>
      <c r="H401" s="246">
        <v>0.89600000000000002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2" t="s">
        <v>141</v>
      </c>
      <c r="AU401" s="252" t="s">
        <v>91</v>
      </c>
      <c r="AV401" s="14" t="s">
        <v>91</v>
      </c>
      <c r="AW401" s="14" t="s">
        <v>36</v>
      </c>
      <c r="AX401" s="14" t="s">
        <v>89</v>
      </c>
      <c r="AY401" s="252" t="s">
        <v>132</v>
      </c>
    </row>
    <row r="402" s="12" customFormat="1" ht="22.8" customHeight="1">
      <c r="A402" s="12"/>
      <c r="B402" s="202"/>
      <c r="C402" s="203"/>
      <c r="D402" s="204" t="s">
        <v>80</v>
      </c>
      <c r="E402" s="216" t="s">
        <v>636</v>
      </c>
      <c r="F402" s="216" t="s">
        <v>637</v>
      </c>
      <c r="G402" s="203"/>
      <c r="H402" s="203"/>
      <c r="I402" s="206"/>
      <c r="J402" s="217">
        <f>BK402</f>
        <v>0</v>
      </c>
      <c r="K402" s="203"/>
      <c r="L402" s="208"/>
      <c r="M402" s="209"/>
      <c r="N402" s="210"/>
      <c r="O402" s="210"/>
      <c r="P402" s="211">
        <f>SUM(P403:P417)</f>
        <v>0</v>
      </c>
      <c r="Q402" s="210"/>
      <c r="R402" s="211">
        <f>SUM(R403:R417)</f>
        <v>0</v>
      </c>
      <c r="S402" s="210"/>
      <c r="T402" s="212">
        <f>SUM(T403:T417)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3" t="s">
        <v>89</v>
      </c>
      <c r="AT402" s="214" t="s">
        <v>80</v>
      </c>
      <c r="AU402" s="214" t="s">
        <v>89</v>
      </c>
      <c r="AY402" s="213" t="s">
        <v>132</v>
      </c>
      <c r="BK402" s="215">
        <f>SUM(BK403:BK417)</f>
        <v>0</v>
      </c>
    </row>
    <row r="403" s="2" customFormat="1" ht="37.8" customHeight="1">
      <c r="A403" s="38"/>
      <c r="B403" s="39"/>
      <c r="C403" s="218" t="s">
        <v>638</v>
      </c>
      <c r="D403" s="218" t="s">
        <v>134</v>
      </c>
      <c r="E403" s="219" t="s">
        <v>639</v>
      </c>
      <c r="F403" s="220" t="s">
        <v>640</v>
      </c>
      <c r="G403" s="221" t="s">
        <v>253</v>
      </c>
      <c r="H403" s="222">
        <v>568.70399999999995</v>
      </c>
      <c r="I403" s="223"/>
      <c r="J403" s="224">
        <f>ROUND(I403*H403,2)</f>
        <v>0</v>
      </c>
      <c r="K403" s="220" t="s">
        <v>138</v>
      </c>
      <c r="L403" s="44"/>
      <c r="M403" s="225" t="s">
        <v>1</v>
      </c>
      <c r="N403" s="226" t="s">
        <v>46</v>
      </c>
      <c r="O403" s="91"/>
      <c r="P403" s="227">
        <f>O403*H403</f>
        <v>0</v>
      </c>
      <c r="Q403" s="227">
        <v>0</v>
      </c>
      <c r="R403" s="227">
        <f>Q403*H403</f>
        <v>0</v>
      </c>
      <c r="S403" s="227">
        <v>0</v>
      </c>
      <c r="T403" s="22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139</v>
      </c>
      <c r="AT403" s="229" t="s">
        <v>134</v>
      </c>
      <c r="AU403" s="229" t="s">
        <v>91</v>
      </c>
      <c r="AY403" s="17" t="s">
        <v>132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89</v>
      </c>
      <c r="BK403" s="230">
        <f>ROUND(I403*H403,2)</f>
        <v>0</v>
      </c>
      <c r="BL403" s="17" t="s">
        <v>139</v>
      </c>
      <c r="BM403" s="229" t="s">
        <v>641</v>
      </c>
    </row>
    <row r="404" s="2" customFormat="1" ht="37.8" customHeight="1">
      <c r="A404" s="38"/>
      <c r="B404" s="39"/>
      <c r="C404" s="218" t="s">
        <v>642</v>
      </c>
      <c r="D404" s="218" t="s">
        <v>134</v>
      </c>
      <c r="E404" s="219" t="s">
        <v>643</v>
      </c>
      <c r="F404" s="220" t="s">
        <v>644</v>
      </c>
      <c r="G404" s="221" t="s">
        <v>253</v>
      </c>
      <c r="H404" s="222">
        <v>3783.9360000000001</v>
      </c>
      <c r="I404" s="223"/>
      <c r="J404" s="224">
        <f>ROUND(I404*H404,2)</f>
        <v>0</v>
      </c>
      <c r="K404" s="220" t="s">
        <v>138</v>
      </c>
      <c r="L404" s="44"/>
      <c r="M404" s="225" t="s">
        <v>1</v>
      </c>
      <c r="N404" s="226" t="s">
        <v>46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139</v>
      </c>
      <c r="AT404" s="229" t="s">
        <v>134</v>
      </c>
      <c r="AU404" s="229" t="s">
        <v>91</v>
      </c>
      <c r="AY404" s="17" t="s">
        <v>132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89</v>
      </c>
      <c r="BK404" s="230">
        <f>ROUND(I404*H404,2)</f>
        <v>0</v>
      </c>
      <c r="BL404" s="17" t="s">
        <v>139</v>
      </c>
      <c r="BM404" s="229" t="s">
        <v>645</v>
      </c>
    </row>
    <row r="405" s="13" customFormat="1">
      <c r="A405" s="13"/>
      <c r="B405" s="231"/>
      <c r="C405" s="232"/>
      <c r="D405" s="233" t="s">
        <v>141</v>
      </c>
      <c r="E405" s="234" t="s">
        <v>1</v>
      </c>
      <c r="F405" s="235" t="s">
        <v>646</v>
      </c>
      <c r="G405" s="232"/>
      <c r="H405" s="234" t="s">
        <v>1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141</v>
      </c>
      <c r="AU405" s="241" t="s">
        <v>91</v>
      </c>
      <c r="AV405" s="13" t="s">
        <v>89</v>
      </c>
      <c r="AW405" s="13" t="s">
        <v>36</v>
      </c>
      <c r="AX405" s="13" t="s">
        <v>81</v>
      </c>
      <c r="AY405" s="241" t="s">
        <v>132</v>
      </c>
    </row>
    <row r="406" s="14" customFormat="1">
      <c r="A406" s="14"/>
      <c r="B406" s="242"/>
      <c r="C406" s="243"/>
      <c r="D406" s="233" t="s">
        <v>141</v>
      </c>
      <c r="E406" s="244" t="s">
        <v>1</v>
      </c>
      <c r="F406" s="245" t="s">
        <v>647</v>
      </c>
      <c r="G406" s="243"/>
      <c r="H406" s="246">
        <v>2716.4160000000002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2" t="s">
        <v>141</v>
      </c>
      <c r="AU406" s="252" t="s">
        <v>91</v>
      </c>
      <c r="AV406" s="14" t="s">
        <v>91</v>
      </c>
      <c r="AW406" s="14" t="s">
        <v>36</v>
      </c>
      <c r="AX406" s="14" t="s">
        <v>81</v>
      </c>
      <c r="AY406" s="252" t="s">
        <v>132</v>
      </c>
    </row>
    <row r="407" s="13" customFormat="1">
      <c r="A407" s="13"/>
      <c r="B407" s="231"/>
      <c r="C407" s="232"/>
      <c r="D407" s="233" t="s">
        <v>141</v>
      </c>
      <c r="E407" s="234" t="s">
        <v>1</v>
      </c>
      <c r="F407" s="235" t="s">
        <v>648</v>
      </c>
      <c r="G407" s="232"/>
      <c r="H407" s="234" t="s">
        <v>1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141</v>
      </c>
      <c r="AU407" s="241" t="s">
        <v>91</v>
      </c>
      <c r="AV407" s="13" t="s">
        <v>89</v>
      </c>
      <c r="AW407" s="13" t="s">
        <v>36</v>
      </c>
      <c r="AX407" s="13" t="s">
        <v>81</v>
      </c>
      <c r="AY407" s="241" t="s">
        <v>132</v>
      </c>
    </row>
    <row r="408" s="14" customFormat="1">
      <c r="A408" s="14"/>
      <c r="B408" s="242"/>
      <c r="C408" s="243"/>
      <c r="D408" s="233" t="s">
        <v>141</v>
      </c>
      <c r="E408" s="244" t="s">
        <v>1</v>
      </c>
      <c r="F408" s="245" t="s">
        <v>649</v>
      </c>
      <c r="G408" s="243"/>
      <c r="H408" s="246">
        <v>1067.52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2" t="s">
        <v>141</v>
      </c>
      <c r="AU408" s="252" t="s">
        <v>91</v>
      </c>
      <c r="AV408" s="14" t="s">
        <v>91</v>
      </c>
      <c r="AW408" s="14" t="s">
        <v>36</v>
      </c>
      <c r="AX408" s="14" t="s">
        <v>81</v>
      </c>
      <c r="AY408" s="252" t="s">
        <v>132</v>
      </c>
    </row>
    <row r="409" s="15" customFormat="1">
      <c r="A409" s="15"/>
      <c r="B409" s="253"/>
      <c r="C409" s="254"/>
      <c r="D409" s="233" t="s">
        <v>141</v>
      </c>
      <c r="E409" s="255" t="s">
        <v>1</v>
      </c>
      <c r="F409" s="256" t="s">
        <v>158</v>
      </c>
      <c r="G409" s="254"/>
      <c r="H409" s="257">
        <v>3783.9360000000001</v>
      </c>
      <c r="I409" s="258"/>
      <c r="J409" s="254"/>
      <c r="K409" s="254"/>
      <c r="L409" s="259"/>
      <c r="M409" s="260"/>
      <c r="N409" s="261"/>
      <c r="O409" s="261"/>
      <c r="P409" s="261"/>
      <c r="Q409" s="261"/>
      <c r="R409" s="261"/>
      <c r="S409" s="261"/>
      <c r="T409" s="262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3" t="s">
        <v>141</v>
      </c>
      <c r="AU409" s="263" t="s">
        <v>91</v>
      </c>
      <c r="AV409" s="15" t="s">
        <v>139</v>
      </c>
      <c r="AW409" s="15" t="s">
        <v>36</v>
      </c>
      <c r="AX409" s="15" t="s">
        <v>89</v>
      </c>
      <c r="AY409" s="263" t="s">
        <v>132</v>
      </c>
    </row>
    <row r="410" s="2" customFormat="1" ht="44.25" customHeight="1">
      <c r="A410" s="38"/>
      <c r="B410" s="39"/>
      <c r="C410" s="218" t="s">
        <v>650</v>
      </c>
      <c r="D410" s="268" t="s">
        <v>134</v>
      </c>
      <c r="E410" s="219" t="s">
        <v>651</v>
      </c>
      <c r="F410" s="220" t="s">
        <v>652</v>
      </c>
      <c r="G410" s="221" t="s">
        <v>253</v>
      </c>
      <c r="H410" s="222">
        <v>151.22499999999999</v>
      </c>
      <c r="I410" s="223"/>
      <c r="J410" s="224">
        <f>ROUND(I410*H410,2)</f>
        <v>0</v>
      </c>
      <c r="K410" s="220" t="s">
        <v>254</v>
      </c>
      <c r="L410" s="44"/>
      <c r="M410" s="225" t="s">
        <v>1</v>
      </c>
      <c r="N410" s="226" t="s">
        <v>46</v>
      </c>
      <c r="O410" s="91"/>
      <c r="P410" s="227">
        <f>O410*H410</f>
        <v>0</v>
      </c>
      <c r="Q410" s="227">
        <v>0</v>
      </c>
      <c r="R410" s="227">
        <f>Q410*H410</f>
        <v>0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139</v>
      </c>
      <c r="AT410" s="229" t="s">
        <v>134</v>
      </c>
      <c r="AU410" s="229" t="s">
        <v>91</v>
      </c>
      <c r="AY410" s="17" t="s">
        <v>132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89</v>
      </c>
      <c r="BK410" s="230">
        <f>ROUND(I410*H410,2)</f>
        <v>0</v>
      </c>
      <c r="BL410" s="17" t="s">
        <v>139</v>
      </c>
      <c r="BM410" s="229" t="s">
        <v>653</v>
      </c>
    </row>
    <row r="411" s="14" customFormat="1">
      <c r="A411" s="14"/>
      <c r="B411" s="242"/>
      <c r="C411" s="243"/>
      <c r="D411" s="233" t="s">
        <v>141</v>
      </c>
      <c r="E411" s="244" t="s">
        <v>1</v>
      </c>
      <c r="F411" s="245" t="s">
        <v>654</v>
      </c>
      <c r="G411" s="243"/>
      <c r="H411" s="246">
        <v>0.10000000000000001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2" t="s">
        <v>141</v>
      </c>
      <c r="AU411" s="252" t="s">
        <v>91</v>
      </c>
      <c r="AV411" s="14" t="s">
        <v>91</v>
      </c>
      <c r="AW411" s="14" t="s">
        <v>36</v>
      </c>
      <c r="AX411" s="14" t="s">
        <v>81</v>
      </c>
      <c r="AY411" s="252" t="s">
        <v>132</v>
      </c>
    </row>
    <row r="412" s="14" customFormat="1">
      <c r="A412" s="14"/>
      <c r="B412" s="242"/>
      <c r="C412" s="243"/>
      <c r="D412" s="233" t="s">
        <v>141</v>
      </c>
      <c r="E412" s="244" t="s">
        <v>1</v>
      </c>
      <c r="F412" s="245" t="s">
        <v>655</v>
      </c>
      <c r="G412" s="243"/>
      <c r="H412" s="246">
        <v>151.125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141</v>
      </c>
      <c r="AU412" s="252" t="s">
        <v>91</v>
      </c>
      <c r="AV412" s="14" t="s">
        <v>91</v>
      </c>
      <c r="AW412" s="14" t="s">
        <v>36</v>
      </c>
      <c r="AX412" s="14" t="s">
        <v>81</v>
      </c>
      <c r="AY412" s="252" t="s">
        <v>132</v>
      </c>
    </row>
    <row r="413" s="15" customFormat="1">
      <c r="A413" s="15"/>
      <c r="B413" s="253"/>
      <c r="C413" s="254"/>
      <c r="D413" s="233" t="s">
        <v>141</v>
      </c>
      <c r="E413" s="255" t="s">
        <v>1</v>
      </c>
      <c r="F413" s="256" t="s">
        <v>158</v>
      </c>
      <c r="G413" s="254"/>
      <c r="H413" s="257">
        <v>151.22499999999999</v>
      </c>
      <c r="I413" s="258"/>
      <c r="J413" s="254"/>
      <c r="K413" s="254"/>
      <c r="L413" s="259"/>
      <c r="M413" s="260"/>
      <c r="N413" s="261"/>
      <c r="O413" s="261"/>
      <c r="P413" s="261"/>
      <c r="Q413" s="261"/>
      <c r="R413" s="261"/>
      <c r="S413" s="261"/>
      <c r="T413" s="262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3" t="s">
        <v>141</v>
      </c>
      <c r="AU413" s="263" t="s">
        <v>91</v>
      </c>
      <c r="AV413" s="15" t="s">
        <v>139</v>
      </c>
      <c r="AW413" s="15" t="s">
        <v>36</v>
      </c>
      <c r="AX413" s="15" t="s">
        <v>89</v>
      </c>
      <c r="AY413" s="263" t="s">
        <v>132</v>
      </c>
    </row>
    <row r="414" s="2" customFormat="1" ht="44.25" customHeight="1">
      <c r="A414" s="38"/>
      <c r="B414" s="39"/>
      <c r="C414" s="218" t="s">
        <v>656</v>
      </c>
      <c r="D414" s="268" t="s">
        <v>134</v>
      </c>
      <c r="E414" s="219" t="s">
        <v>657</v>
      </c>
      <c r="F414" s="220" t="s">
        <v>658</v>
      </c>
      <c r="G414" s="221" t="s">
        <v>253</v>
      </c>
      <c r="H414" s="222">
        <v>12.651999999999999</v>
      </c>
      <c r="I414" s="223"/>
      <c r="J414" s="224">
        <f>ROUND(I414*H414,2)</f>
        <v>0</v>
      </c>
      <c r="K414" s="220" t="s">
        <v>254</v>
      </c>
      <c r="L414" s="44"/>
      <c r="M414" s="225" t="s">
        <v>1</v>
      </c>
      <c r="N414" s="226" t="s">
        <v>46</v>
      </c>
      <c r="O414" s="91"/>
      <c r="P414" s="227">
        <f>O414*H414</f>
        <v>0</v>
      </c>
      <c r="Q414" s="227">
        <v>0</v>
      </c>
      <c r="R414" s="227">
        <f>Q414*H414</f>
        <v>0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139</v>
      </c>
      <c r="AT414" s="229" t="s">
        <v>134</v>
      </c>
      <c r="AU414" s="229" t="s">
        <v>91</v>
      </c>
      <c r="AY414" s="17" t="s">
        <v>132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89</v>
      </c>
      <c r="BK414" s="230">
        <f>ROUND(I414*H414,2)</f>
        <v>0</v>
      </c>
      <c r="BL414" s="17" t="s">
        <v>139</v>
      </c>
      <c r="BM414" s="229" t="s">
        <v>659</v>
      </c>
    </row>
    <row r="415" s="14" customFormat="1">
      <c r="A415" s="14"/>
      <c r="B415" s="242"/>
      <c r="C415" s="243"/>
      <c r="D415" s="233" t="s">
        <v>141</v>
      </c>
      <c r="E415" s="244" t="s">
        <v>1</v>
      </c>
      <c r="F415" s="245" t="s">
        <v>660</v>
      </c>
      <c r="G415" s="243"/>
      <c r="H415" s="246">
        <v>12.651999999999999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141</v>
      </c>
      <c r="AU415" s="252" t="s">
        <v>91</v>
      </c>
      <c r="AV415" s="14" t="s">
        <v>91</v>
      </c>
      <c r="AW415" s="14" t="s">
        <v>36</v>
      </c>
      <c r="AX415" s="14" t="s">
        <v>89</v>
      </c>
      <c r="AY415" s="252" t="s">
        <v>132</v>
      </c>
    </row>
    <row r="416" s="2" customFormat="1" ht="44.25" customHeight="1">
      <c r="A416" s="38"/>
      <c r="B416" s="39"/>
      <c r="C416" s="218" t="s">
        <v>661</v>
      </c>
      <c r="D416" s="268" t="s">
        <v>134</v>
      </c>
      <c r="E416" s="219" t="s">
        <v>662</v>
      </c>
      <c r="F416" s="220" t="s">
        <v>252</v>
      </c>
      <c r="G416" s="221" t="s">
        <v>253</v>
      </c>
      <c r="H416" s="222">
        <v>137.66900000000001</v>
      </c>
      <c r="I416" s="223"/>
      <c r="J416" s="224">
        <f>ROUND(I416*H416,2)</f>
        <v>0</v>
      </c>
      <c r="K416" s="220" t="s">
        <v>254</v>
      </c>
      <c r="L416" s="44"/>
      <c r="M416" s="225" t="s">
        <v>1</v>
      </c>
      <c r="N416" s="226" t="s">
        <v>46</v>
      </c>
      <c r="O416" s="91"/>
      <c r="P416" s="227">
        <f>O416*H416</f>
        <v>0</v>
      </c>
      <c r="Q416" s="227">
        <v>0</v>
      </c>
      <c r="R416" s="227">
        <f>Q416*H416</f>
        <v>0</v>
      </c>
      <c r="S416" s="227">
        <v>0</v>
      </c>
      <c r="T416" s="22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9" t="s">
        <v>139</v>
      </c>
      <c r="AT416" s="229" t="s">
        <v>134</v>
      </c>
      <c r="AU416" s="229" t="s">
        <v>91</v>
      </c>
      <c r="AY416" s="17" t="s">
        <v>132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17" t="s">
        <v>89</v>
      </c>
      <c r="BK416" s="230">
        <f>ROUND(I416*H416,2)</f>
        <v>0</v>
      </c>
      <c r="BL416" s="17" t="s">
        <v>139</v>
      </c>
      <c r="BM416" s="229" t="s">
        <v>663</v>
      </c>
    </row>
    <row r="417" s="14" customFormat="1">
      <c r="A417" s="14"/>
      <c r="B417" s="242"/>
      <c r="C417" s="243"/>
      <c r="D417" s="233" t="s">
        <v>141</v>
      </c>
      <c r="E417" s="244" t="s">
        <v>1</v>
      </c>
      <c r="F417" s="245" t="s">
        <v>664</v>
      </c>
      <c r="G417" s="243"/>
      <c r="H417" s="246">
        <v>137.66900000000001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2" t="s">
        <v>141</v>
      </c>
      <c r="AU417" s="252" t="s">
        <v>91</v>
      </c>
      <c r="AV417" s="14" t="s">
        <v>91</v>
      </c>
      <c r="AW417" s="14" t="s">
        <v>36</v>
      </c>
      <c r="AX417" s="14" t="s">
        <v>89</v>
      </c>
      <c r="AY417" s="252" t="s">
        <v>132</v>
      </c>
    </row>
    <row r="418" s="12" customFormat="1" ht="22.8" customHeight="1">
      <c r="A418" s="12"/>
      <c r="B418" s="202"/>
      <c r="C418" s="203"/>
      <c r="D418" s="204" t="s">
        <v>80</v>
      </c>
      <c r="E418" s="216" t="s">
        <v>665</v>
      </c>
      <c r="F418" s="216" t="s">
        <v>666</v>
      </c>
      <c r="G418" s="203"/>
      <c r="H418" s="203"/>
      <c r="I418" s="206"/>
      <c r="J418" s="217">
        <f>BK418</f>
        <v>0</v>
      </c>
      <c r="K418" s="203"/>
      <c r="L418" s="208"/>
      <c r="M418" s="209"/>
      <c r="N418" s="210"/>
      <c r="O418" s="210"/>
      <c r="P418" s="211">
        <f>P419</f>
        <v>0</v>
      </c>
      <c r="Q418" s="210"/>
      <c r="R418" s="211">
        <f>R419</f>
        <v>0</v>
      </c>
      <c r="S418" s="210"/>
      <c r="T418" s="212">
        <f>T419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3" t="s">
        <v>89</v>
      </c>
      <c r="AT418" s="214" t="s">
        <v>80</v>
      </c>
      <c r="AU418" s="214" t="s">
        <v>89</v>
      </c>
      <c r="AY418" s="213" t="s">
        <v>132</v>
      </c>
      <c r="BK418" s="215">
        <f>BK419</f>
        <v>0</v>
      </c>
    </row>
    <row r="419" s="2" customFormat="1" ht="49.05" customHeight="1">
      <c r="A419" s="38"/>
      <c r="B419" s="39"/>
      <c r="C419" s="218" t="s">
        <v>667</v>
      </c>
      <c r="D419" s="268" t="s">
        <v>134</v>
      </c>
      <c r="E419" s="219" t="s">
        <v>668</v>
      </c>
      <c r="F419" s="220" t="s">
        <v>669</v>
      </c>
      <c r="G419" s="221" t="s">
        <v>253</v>
      </c>
      <c r="H419" s="222">
        <v>1004.555</v>
      </c>
      <c r="I419" s="223"/>
      <c r="J419" s="224">
        <f>ROUND(I419*H419,2)</f>
        <v>0</v>
      </c>
      <c r="K419" s="220" t="s">
        <v>254</v>
      </c>
      <c r="L419" s="44"/>
      <c r="M419" s="225" t="s">
        <v>1</v>
      </c>
      <c r="N419" s="226" t="s">
        <v>46</v>
      </c>
      <c r="O419" s="91"/>
      <c r="P419" s="227">
        <f>O419*H419</f>
        <v>0</v>
      </c>
      <c r="Q419" s="227">
        <v>0</v>
      </c>
      <c r="R419" s="227">
        <f>Q419*H419</f>
        <v>0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139</v>
      </c>
      <c r="AT419" s="229" t="s">
        <v>134</v>
      </c>
      <c r="AU419" s="229" t="s">
        <v>91</v>
      </c>
      <c r="AY419" s="17" t="s">
        <v>132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89</v>
      </c>
      <c r="BK419" s="230">
        <f>ROUND(I419*H419,2)</f>
        <v>0</v>
      </c>
      <c r="BL419" s="17" t="s">
        <v>139</v>
      </c>
      <c r="BM419" s="229" t="s">
        <v>670</v>
      </c>
    </row>
    <row r="420" s="12" customFormat="1" ht="25.92" customHeight="1">
      <c r="A420" s="12"/>
      <c r="B420" s="202"/>
      <c r="C420" s="203"/>
      <c r="D420" s="204" t="s">
        <v>80</v>
      </c>
      <c r="E420" s="205" t="s">
        <v>671</v>
      </c>
      <c r="F420" s="205" t="s">
        <v>672</v>
      </c>
      <c r="G420" s="203"/>
      <c r="H420" s="203"/>
      <c r="I420" s="206"/>
      <c r="J420" s="207">
        <f>BK420</f>
        <v>0</v>
      </c>
      <c r="K420" s="203"/>
      <c r="L420" s="208"/>
      <c r="M420" s="209"/>
      <c r="N420" s="210"/>
      <c r="O420" s="210"/>
      <c r="P420" s="211">
        <f>P421</f>
        <v>0</v>
      </c>
      <c r="Q420" s="210"/>
      <c r="R420" s="211">
        <f>R421</f>
        <v>0.00013400000000000001</v>
      </c>
      <c r="S420" s="210"/>
      <c r="T420" s="212">
        <f>T421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3" t="s">
        <v>91</v>
      </c>
      <c r="AT420" s="214" t="s">
        <v>80</v>
      </c>
      <c r="AU420" s="214" t="s">
        <v>81</v>
      </c>
      <c r="AY420" s="213" t="s">
        <v>132</v>
      </c>
      <c r="BK420" s="215">
        <f>BK421</f>
        <v>0</v>
      </c>
    </row>
    <row r="421" s="12" customFormat="1" ht="22.8" customHeight="1">
      <c r="A421" s="12"/>
      <c r="B421" s="202"/>
      <c r="C421" s="203"/>
      <c r="D421" s="204" t="s">
        <v>80</v>
      </c>
      <c r="E421" s="216" t="s">
        <v>673</v>
      </c>
      <c r="F421" s="216" t="s">
        <v>674</v>
      </c>
      <c r="G421" s="203"/>
      <c r="H421" s="203"/>
      <c r="I421" s="206"/>
      <c r="J421" s="217">
        <f>BK421</f>
        <v>0</v>
      </c>
      <c r="K421" s="203"/>
      <c r="L421" s="208"/>
      <c r="M421" s="209"/>
      <c r="N421" s="210"/>
      <c r="O421" s="210"/>
      <c r="P421" s="211">
        <f>SUM(P422:P427)</f>
        <v>0</v>
      </c>
      <c r="Q421" s="210"/>
      <c r="R421" s="211">
        <f>SUM(R422:R427)</f>
        <v>0.00013400000000000001</v>
      </c>
      <c r="S421" s="210"/>
      <c r="T421" s="212">
        <f>SUM(T422:T427)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3" t="s">
        <v>91</v>
      </c>
      <c r="AT421" s="214" t="s">
        <v>80</v>
      </c>
      <c r="AU421" s="214" t="s">
        <v>89</v>
      </c>
      <c r="AY421" s="213" t="s">
        <v>132</v>
      </c>
      <c r="BK421" s="215">
        <f>SUM(BK422:BK427)</f>
        <v>0</v>
      </c>
    </row>
    <row r="422" s="2" customFormat="1" ht="24.15" customHeight="1">
      <c r="A422" s="38"/>
      <c r="B422" s="39"/>
      <c r="C422" s="218" t="s">
        <v>675</v>
      </c>
      <c r="D422" s="218" t="s">
        <v>134</v>
      </c>
      <c r="E422" s="219" t="s">
        <v>676</v>
      </c>
      <c r="F422" s="220" t="s">
        <v>677</v>
      </c>
      <c r="G422" s="221" t="s">
        <v>137</v>
      </c>
      <c r="H422" s="222">
        <v>0.60699999999999998</v>
      </c>
      <c r="I422" s="223"/>
      <c r="J422" s="224">
        <f>ROUND(I422*H422,2)</f>
        <v>0</v>
      </c>
      <c r="K422" s="220" t="s">
        <v>138</v>
      </c>
      <c r="L422" s="44"/>
      <c r="M422" s="225" t="s">
        <v>1</v>
      </c>
      <c r="N422" s="226" t="s">
        <v>46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230</v>
      </c>
      <c r="AT422" s="229" t="s">
        <v>134</v>
      </c>
      <c r="AU422" s="229" t="s">
        <v>91</v>
      </c>
      <c r="AY422" s="17" t="s">
        <v>132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89</v>
      </c>
      <c r="BK422" s="230">
        <f>ROUND(I422*H422,2)</f>
        <v>0</v>
      </c>
      <c r="BL422" s="17" t="s">
        <v>230</v>
      </c>
      <c r="BM422" s="229" t="s">
        <v>678</v>
      </c>
    </row>
    <row r="423" s="13" customFormat="1">
      <c r="A423" s="13"/>
      <c r="B423" s="231"/>
      <c r="C423" s="232"/>
      <c r="D423" s="233" t="s">
        <v>141</v>
      </c>
      <c r="E423" s="234" t="s">
        <v>1</v>
      </c>
      <c r="F423" s="235" t="s">
        <v>679</v>
      </c>
      <c r="G423" s="232"/>
      <c r="H423" s="234" t="s">
        <v>1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1" t="s">
        <v>141</v>
      </c>
      <c r="AU423" s="241" t="s">
        <v>91</v>
      </c>
      <c r="AV423" s="13" t="s">
        <v>89</v>
      </c>
      <c r="AW423" s="13" t="s">
        <v>36</v>
      </c>
      <c r="AX423" s="13" t="s">
        <v>81</v>
      </c>
      <c r="AY423" s="241" t="s">
        <v>132</v>
      </c>
    </row>
    <row r="424" s="14" customFormat="1">
      <c r="A424" s="14"/>
      <c r="B424" s="242"/>
      <c r="C424" s="243"/>
      <c r="D424" s="233" t="s">
        <v>141</v>
      </c>
      <c r="E424" s="244" t="s">
        <v>1</v>
      </c>
      <c r="F424" s="245" t="s">
        <v>680</v>
      </c>
      <c r="G424" s="243"/>
      <c r="H424" s="246">
        <v>0.60699999999999998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2" t="s">
        <v>141</v>
      </c>
      <c r="AU424" s="252" t="s">
        <v>91</v>
      </c>
      <c r="AV424" s="14" t="s">
        <v>91</v>
      </c>
      <c r="AW424" s="14" t="s">
        <v>36</v>
      </c>
      <c r="AX424" s="14" t="s">
        <v>89</v>
      </c>
      <c r="AY424" s="252" t="s">
        <v>132</v>
      </c>
    </row>
    <row r="425" s="2" customFormat="1" ht="21.75" customHeight="1">
      <c r="A425" s="38"/>
      <c r="B425" s="39"/>
      <c r="C425" s="269" t="s">
        <v>681</v>
      </c>
      <c r="D425" s="269" t="s">
        <v>264</v>
      </c>
      <c r="E425" s="270" t="s">
        <v>682</v>
      </c>
      <c r="F425" s="271" t="s">
        <v>683</v>
      </c>
      <c r="G425" s="272" t="s">
        <v>684</v>
      </c>
      <c r="H425" s="273">
        <v>0.13400000000000001</v>
      </c>
      <c r="I425" s="274"/>
      <c r="J425" s="275">
        <f>ROUND(I425*H425,2)</f>
        <v>0</v>
      </c>
      <c r="K425" s="271" t="s">
        <v>138</v>
      </c>
      <c r="L425" s="276"/>
      <c r="M425" s="277" t="s">
        <v>1</v>
      </c>
      <c r="N425" s="278" t="s">
        <v>46</v>
      </c>
      <c r="O425" s="91"/>
      <c r="P425" s="227">
        <f>O425*H425</f>
        <v>0</v>
      </c>
      <c r="Q425" s="227">
        <v>0.001</v>
      </c>
      <c r="R425" s="227">
        <f>Q425*H425</f>
        <v>0.00013400000000000001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324</v>
      </c>
      <c r="AT425" s="229" t="s">
        <v>264</v>
      </c>
      <c r="AU425" s="229" t="s">
        <v>91</v>
      </c>
      <c r="AY425" s="17" t="s">
        <v>132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89</v>
      </c>
      <c r="BK425" s="230">
        <f>ROUND(I425*H425,2)</f>
        <v>0</v>
      </c>
      <c r="BL425" s="17" t="s">
        <v>230</v>
      </c>
      <c r="BM425" s="229" t="s">
        <v>685</v>
      </c>
    </row>
    <row r="426" s="2" customFormat="1">
      <c r="A426" s="38"/>
      <c r="B426" s="39"/>
      <c r="C426" s="40"/>
      <c r="D426" s="233" t="s">
        <v>173</v>
      </c>
      <c r="E426" s="40"/>
      <c r="F426" s="264" t="s">
        <v>686</v>
      </c>
      <c r="G426" s="40"/>
      <c r="H426" s="40"/>
      <c r="I426" s="265"/>
      <c r="J426" s="40"/>
      <c r="K426" s="40"/>
      <c r="L426" s="44"/>
      <c r="M426" s="266"/>
      <c r="N426" s="267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173</v>
      </c>
      <c r="AU426" s="17" t="s">
        <v>91</v>
      </c>
    </row>
    <row r="427" s="14" customFormat="1">
      <c r="A427" s="14"/>
      <c r="B427" s="242"/>
      <c r="C427" s="243"/>
      <c r="D427" s="233" t="s">
        <v>141</v>
      </c>
      <c r="E427" s="244" t="s">
        <v>1</v>
      </c>
      <c r="F427" s="245" t="s">
        <v>687</v>
      </c>
      <c r="G427" s="243"/>
      <c r="H427" s="246">
        <v>0.13400000000000001</v>
      </c>
      <c r="I427" s="247"/>
      <c r="J427" s="243"/>
      <c r="K427" s="243"/>
      <c r="L427" s="248"/>
      <c r="M427" s="279"/>
      <c r="N427" s="280"/>
      <c r="O427" s="280"/>
      <c r="P427" s="280"/>
      <c r="Q427" s="280"/>
      <c r="R427" s="280"/>
      <c r="S427" s="280"/>
      <c r="T427" s="28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141</v>
      </c>
      <c r="AU427" s="252" t="s">
        <v>91</v>
      </c>
      <c r="AV427" s="14" t="s">
        <v>91</v>
      </c>
      <c r="AW427" s="14" t="s">
        <v>36</v>
      </c>
      <c r="AX427" s="14" t="s">
        <v>89</v>
      </c>
      <c r="AY427" s="252" t="s">
        <v>132</v>
      </c>
    </row>
    <row r="428" s="2" customFormat="1" ht="6.96" customHeight="1">
      <c r="A428" s="38"/>
      <c r="B428" s="66"/>
      <c r="C428" s="67"/>
      <c r="D428" s="67"/>
      <c r="E428" s="67"/>
      <c r="F428" s="67"/>
      <c r="G428" s="67"/>
      <c r="H428" s="67"/>
      <c r="I428" s="67"/>
      <c r="J428" s="67"/>
      <c r="K428" s="67"/>
      <c r="L428" s="44"/>
      <c r="M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</row>
  </sheetData>
  <sheetProtection sheet="1" autoFilter="0" formatColumns="0" formatRows="0" objects="1" scenarios="1" spinCount="100000" saltValue="82N2Uk8QBt9zQ4vw8Psav5Z+yv2yeCYh8wah0yC5ni5BiHkvbkLD+9JxvKj4TlS+983Yrz912PEKeOGzbPeKIg==" hashValue="6Tdzc99oLdPJOgTF+Vx0lSI6stDU/dw6AOUSiYST0KX8ppG7VBlk7947o7ZGsLK6aFXCvYpRfWUkmfZSVavL+w==" algorithmName="SHA-512" password="CC35"/>
  <autoFilter ref="C126:K42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Čeperka, ul. Dvořákova - vodovod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40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ROUND((SUM(BE124:BE265)),  2)</f>
        <v>0</v>
      </c>
      <c r="G33" s="38"/>
      <c r="H33" s="38"/>
      <c r="I33" s="155">
        <v>0.20999999999999999</v>
      </c>
      <c r="J33" s="154">
        <f>ROUND(((SUM(BE124:BE265))*I33),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ROUND((SUM(BF124:BF265)),  2)</f>
        <v>0</v>
      </c>
      <c r="G34" s="38"/>
      <c r="H34" s="38"/>
      <c r="I34" s="155">
        <v>0.12</v>
      </c>
      <c r="J34" s="154">
        <f>ROUND(((SUM(BF124:BF265))*I34),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ROUND((SUM(BG124:BG265)),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ROUND((SUM(BH124:BH265)),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ROUND((SUM(BI124:BI265)),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Čeperka, ul. Dvořákova - vodovod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Přepojení přípojek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Čeperka</v>
      </c>
      <c r="G89" s="40"/>
      <c r="H89" s="40"/>
      <c r="I89" s="32" t="s">
        <v>22</v>
      </c>
      <c r="J89" s="79" t="str">
        <f>IF(J12="","",J12)</f>
        <v>19. 5. 2024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32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Jiří Myslík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J208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J213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J218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J228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113</v>
      </c>
      <c r="E103" s="188"/>
      <c r="F103" s="188"/>
      <c r="G103" s="188"/>
      <c r="H103" s="188"/>
      <c r="I103" s="188"/>
      <c r="J103" s="189">
        <f>J252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114</v>
      </c>
      <c r="E104" s="188"/>
      <c r="F104" s="188"/>
      <c r="G104" s="188"/>
      <c r="H104" s="188"/>
      <c r="I104" s="188"/>
      <c r="J104" s="189">
        <f>J264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Čeperka, ul. Dvořákova - vodovod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02 - Přepojení přípojek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Čeperka</v>
      </c>
      <c r="G118" s="40"/>
      <c r="H118" s="40"/>
      <c r="I118" s="32" t="s">
        <v>22</v>
      </c>
      <c r="J118" s="79" t="str">
        <f>IF(J12="","",J12)</f>
        <v>19. 5. 2024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32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37</v>
      </c>
      <c r="J121" s="36" t="str">
        <f>E24</f>
        <v>Jiří Myslík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118</v>
      </c>
      <c r="D123" s="194" t="s">
        <v>66</v>
      </c>
      <c r="E123" s="194" t="s">
        <v>62</v>
      </c>
      <c r="F123" s="194" t="s">
        <v>63</v>
      </c>
      <c r="G123" s="194" t="s">
        <v>119</v>
      </c>
      <c r="H123" s="194" t="s">
        <v>120</v>
      </c>
      <c r="I123" s="194" t="s">
        <v>121</v>
      </c>
      <c r="J123" s="194" t="s">
        <v>103</v>
      </c>
      <c r="K123" s="195" t="s">
        <v>122</v>
      </c>
      <c r="L123" s="196"/>
      <c r="M123" s="100" t="s">
        <v>1</v>
      </c>
      <c r="N123" s="101" t="s">
        <v>45</v>
      </c>
      <c r="O123" s="101" t="s">
        <v>123</v>
      </c>
      <c r="P123" s="101" t="s">
        <v>124</v>
      </c>
      <c r="Q123" s="101" t="s">
        <v>125</v>
      </c>
      <c r="R123" s="101" t="s">
        <v>126</v>
      </c>
      <c r="S123" s="101" t="s">
        <v>127</v>
      </c>
      <c r="T123" s="102" t="s">
        <v>128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129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236.12060325999997</v>
      </c>
      <c r="S124" s="104"/>
      <c r="T124" s="200">
        <f>T125</f>
        <v>64.109999999999999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80</v>
      </c>
      <c r="AU124" s="17" t="s">
        <v>105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80</v>
      </c>
      <c r="E125" s="205" t="s">
        <v>130</v>
      </c>
      <c r="F125" s="205" t="s">
        <v>131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P126+P208+P213+P218+P228+P252+P264</f>
        <v>0</v>
      </c>
      <c r="Q125" s="210"/>
      <c r="R125" s="211">
        <f>R126+R208+R213+R218+R228+R252+R264</f>
        <v>236.12060325999997</v>
      </c>
      <c r="S125" s="210"/>
      <c r="T125" s="212">
        <f>T126+T208+T213+T218+T228+T252+T264</f>
        <v>64.109999999999999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89</v>
      </c>
      <c r="AT125" s="214" t="s">
        <v>80</v>
      </c>
      <c r="AU125" s="214" t="s">
        <v>81</v>
      </c>
      <c r="AY125" s="213" t="s">
        <v>132</v>
      </c>
      <c r="BK125" s="215">
        <f>BK126+BK208+BK213+BK218+BK228+BK252+BK264</f>
        <v>0</v>
      </c>
    </row>
    <row r="126" s="12" customFormat="1" ht="22.8" customHeight="1">
      <c r="A126" s="12"/>
      <c r="B126" s="202"/>
      <c r="C126" s="203"/>
      <c r="D126" s="204" t="s">
        <v>80</v>
      </c>
      <c r="E126" s="216" t="s">
        <v>89</v>
      </c>
      <c r="F126" s="216" t="s">
        <v>133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SUM(P127:P207)</f>
        <v>0</v>
      </c>
      <c r="Q126" s="210"/>
      <c r="R126" s="211">
        <f>SUM(R127:R207)</f>
        <v>161.37567999999999</v>
      </c>
      <c r="S126" s="210"/>
      <c r="T126" s="212">
        <f>SUM(T127:T207)</f>
        <v>64.109999999999999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89</v>
      </c>
      <c r="AT126" s="214" t="s">
        <v>80</v>
      </c>
      <c r="AU126" s="214" t="s">
        <v>89</v>
      </c>
      <c r="AY126" s="213" t="s">
        <v>132</v>
      </c>
      <c r="BK126" s="215">
        <f>SUM(BK127:BK207)</f>
        <v>0</v>
      </c>
    </row>
    <row r="127" s="2" customFormat="1" ht="66.75" customHeight="1">
      <c r="A127" s="38"/>
      <c r="B127" s="39"/>
      <c r="C127" s="218" t="s">
        <v>89</v>
      </c>
      <c r="D127" s="218" t="s">
        <v>134</v>
      </c>
      <c r="E127" s="219" t="s">
        <v>144</v>
      </c>
      <c r="F127" s="220" t="s">
        <v>145</v>
      </c>
      <c r="G127" s="221" t="s">
        <v>137</v>
      </c>
      <c r="H127" s="222">
        <v>80</v>
      </c>
      <c r="I127" s="223"/>
      <c r="J127" s="224">
        <f>ROUND(I127*H127,2)</f>
        <v>0</v>
      </c>
      <c r="K127" s="220" t="s">
        <v>138</v>
      </c>
      <c r="L127" s="44"/>
      <c r="M127" s="225" t="s">
        <v>1</v>
      </c>
      <c r="N127" s="226" t="s">
        <v>46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0.41699999999999998</v>
      </c>
      <c r="T127" s="228">
        <f>S127*H127</f>
        <v>33.359999999999999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139</v>
      </c>
      <c r="AT127" s="229" t="s">
        <v>134</v>
      </c>
      <c r="AU127" s="229" t="s">
        <v>91</v>
      </c>
      <c r="AY127" s="17" t="s">
        <v>132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89</v>
      </c>
      <c r="BK127" s="230">
        <f>ROUND(I127*H127,2)</f>
        <v>0</v>
      </c>
      <c r="BL127" s="17" t="s">
        <v>139</v>
      </c>
      <c r="BM127" s="229" t="s">
        <v>689</v>
      </c>
    </row>
    <row r="128" s="13" customFormat="1">
      <c r="A128" s="13"/>
      <c r="B128" s="231"/>
      <c r="C128" s="232"/>
      <c r="D128" s="233" t="s">
        <v>141</v>
      </c>
      <c r="E128" s="234" t="s">
        <v>1</v>
      </c>
      <c r="F128" s="235" t="s">
        <v>142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141</v>
      </c>
      <c r="AU128" s="241" t="s">
        <v>91</v>
      </c>
      <c r="AV128" s="13" t="s">
        <v>89</v>
      </c>
      <c r="AW128" s="13" t="s">
        <v>36</v>
      </c>
      <c r="AX128" s="13" t="s">
        <v>81</v>
      </c>
      <c r="AY128" s="241" t="s">
        <v>132</v>
      </c>
    </row>
    <row r="129" s="14" customFormat="1">
      <c r="A129" s="14"/>
      <c r="B129" s="242"/>
      <c r="C129" s="243"/>
      <c r="D129" s="233" t="s">
        <v>141</v>
      </c>
      <c r="E129" s="244" t="s">
        <v>1</v>
      </c>
      <c r="F129" s="245" t="s">
        <v>690</v>
      </c>
      <c r="G129" s="243"/>
      <c r="H129" s="246">
        <v>80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141</v>
      </c>
      <c r="AU129" s="252" t="s">
        <v>91</v>
      </c>
      <c r="AV129" s="14" t="s">
        <v>91</v>
      </c>
      <c r="AW129" s="14" t="s">
        <v>36</v>
      </c>
      <c r="AX129" s="14" t="s">
        <v>89</v>
      </c>
      <c r="AY129" s="252" t="s">
        <v>132</v>
      </c>
    </row>
    <row r="130" s="2" customFormat="1" ht="66.75" customHeight="1">
      <c r="A130" s="38"/>
      <c r="B130" s="39"/>
      <c r="C130" s="218" t="s">
        <v>91</v>
      </c>
      <c r="D130" s="218" t="s">
        <v>134</v>
      </c>
      <c r="E130" s="219" t="s">
        <v>149</v>
      </c>
      <c r="F130" s="220" t="s">
        <v>150</v>
      </c>
      <c r="G130" s="221" t="s">
        <v>137</v>
      </c>
      <c r="H130" s="222">
        <v>50</v>
      </c>
      <c r="I130" s="223"/>
      <c r="J130" s="224">
        <f>ROUND(I130*H130,2)</f>
        <v>0</v>
      </c>
      <c r="K130" s="220" t="s">
        <v>138</v>
      </c>
      <c r="L130" s="44"/>
      <c r="M130" s="225" t="s">
        <v>1</v>
      </c>
      <c r="N130" s="226" t="s">
        <v>46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0.28999999999999998</v>
      </c>
      <c r="T130" s="228">
        <f>S130*H130</f>
        <v>14.499999999999998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139</v>
      </c>
      <c r="AT130" s="229" t="s">
        <v>134</v>
      </c>
      <c r="AU130" s="229" t="s">
        <v>91</v>
      </c>
      <c r="AY130" s="17" t="s">
        <v>132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89</v>
      </c>
      <c r="BK130" s="230">
        <f>ROUND(I130*H130,2)</f>
        <v>0</v>
      </c>
      <c r="BL130" s="17" t="s">
        <v>139</v>
      </c>
      <c r="BM130" s="229" t="s">
        <v>691</v>
      </c>
    </row>
    <row r="131" s="13" customFormat="1">
      <c r="A131" s="13"/>
      <c r="B131" s="231"/>
      <c r="C131" s="232"/>
      <c r="D131" s="233" t="s">
        <v>141</v>
      </c>
      <c r="E131" s="234" t="s">
        <v>1</v>
      </c>
      <c r="F131" s="235" t="s">
        <v>142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141</v>
      </c>
      <c r="AU131" s="241" t="s">
        <v>91</v>
      </c>
      <c r="AV131" s="13" t="s">
        <v>89</v>
      </c>
      <c r="AW131" s="13" t="s">
        <v>36</v>
      </c>
      <c r="AX131" s="13" t="s">
        <v>81</v>
      </c>
      <c r="AY131" s="241" t="s">
        <v>132</v>
      </c>
    </row>
    <row r="132" s="13" customFormat="1">
      <c r="A132" s="13"/>
      <c r="B132" s="231"/>
      <c r="C132" s="232"/>
      <c r="D132" s="233" t="s">
        <v>141</v>
      </c>
      <c r="E132" s="234" t="s">
        <v>1</v>
      </c>
      <c r="F132" s="235" t="s">
        <v>152</v>
      </c>
      <c r="G132" s="232"/>
      <c r="H132" s="234" t="s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141</v>
      </c>
      <c r="AU132" s="241" t="s">
        <v>91</v>
      </c>
      <c r="AV132" s="13" t="s">
        <v>89</v>
      </c>
      <c r="AW132" s="13" t="s">
        <v>36</v>
      </c>
      <c r="AX132" s="13" t="s">
        <v>81</v>
      </c>
      <c r="AY132" s="241" t="s">
        <v>132</v>
      </c>
    </row>
    <row r="133" s="14" customFormat="1">
      <c r="A133" s="14"/>
      <c r="B133" s="242"/>
      <c r="C133" s="243"/>
      <c r="D133" s="233" t="s">
        <v>141</v>
      </c>
      <c r="E133" s="244" t="s">
        <v>1</v>
      </c>
      <c r="F133" s="245" t="s">
        <v>692</v>
      </c>
      <c r="G133" s="243"/>
      <c r="H133" s="246">
        <v>50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141</v>
      </c>
      <c r="AU133" s="252" t="s">
        <v>91</v>
      </c>
      <c r="AV133" s="14" t="s">
        <v>91</v>
      </c>
      <c r="AW133" s="14" t="s">
        <v>36</v>
      </c>
      <c r="AX133" s="14" t="s">
        <v>89</v>
      </c>
      <c r="AY133" s="252" t="s">
        <v>132</v>
      </c>
    </row>
    <row r="134" s="2" customFormat="1" ht="62.7" customHeight="1">
      <c r="A134" s="38"/>
      <c r="B134" s="39"/>
      <c r="C134" s="218" t="s">
        <v>148</v>
      </c>
      <c r="D134" s="218" t="s">
        <v>134</v>
      </c>
      <c r="E134" s="219" t="s">
        <v>159</v>
      </c>
      <c r="F134" s="220" t="s">
        <v>160</v>
      </c>
      <c r="G134" s="221" t="s">
        <v>137</v>
      </c>
      <c r="H134" s="222">
        <v>50</v>
      </c>
      <c r="I134" s="223"/>
      <c r="J134" s="224">
        <f>ROUND(I134*H134,2)</f>
        <v>0</v>
      </c>
      <c r="K134" s="220" t="s">
        <v>138</v>
      </c>
      <c r="L134" s="44"/>
      <c r="M134" s="225" t="s">
        <v>1</v>
      </c>
      <c r="N134" s="226" t="s">
        <v>46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0.32500000000000001</v>
      </c>
      <c r="T134" s="228">
        <f>S134*H134</f>
        <v>16.25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139</v>
      </c>
      <c r="AT134" s="229" t="s">
        <v>134</v>
      </c>
      <c r="AU134" s="229" t="s">
        <v>91</v>
      </c>
      <c r="AY134" s="17" t="s">
        <v>132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89</v>
      </c>
      <c r="BK134" s="230">
        <f>ROUND(I134*H134,2)</f>
        <v>0</v>
      </c>
      <c r="BL134" s="17" t="s">
        <v>139</v>
      </c>
      <c r="BM134" s="229" t="s">
        <v>693</v>
      </c>
    </row>
    <row r="135" s="13" customFormat="1">
      <c r="A135" s="13"/>
      <c r="B135" s="231"/>
      <c r="C135" s="232"/>
      <c r="D135" s="233" t="s">
        <v>141</v>
      </c>
      <c r="E135" s="234" t="s">
        <v>1</v>
      </c>
      <c r="F135" s="235" t="s">
        <v>142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141</v>
      </c>
      <c r="AU135" s="241" t="s">
        <v>91</v>
      </c>
      <c r="AV135" s="13" t="s">
        <v>89</v>
      </c>
      <c r="AW135" s="13" t="s">
        <v>36</v>
      </c>
      <c r="AX135" s="13" t="s">
        <v>81</v>
      </c>
      <c r="AY135" s="241" t="s">
        <v>132</v>
      </c>
    </row>
    <row r="136" s="13" customFormat="1">
      <c r="A136" s="13"/>
      <c r="B136" s="231"/>
      <c r="C136" s="232"/>
      <c r="D136" s="233" t="s">
        <v>141</v>
      </c>
      <c r="E136" s="234" t="s">
        <v>1</v>
      </c>
      <c r="F136" s="235" t="s">
        <v>152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141</v>
      </c>
      <c r="AU136" s="241" t="s">
        <v>91</v>
      </c>
      <c r="AV136" s="13" t="s">
        <v>89</v>
      </c>
      <c r="AW136" s="13" t="s">
        <v>36</v>
      </c>
      <c r="AX136" s="13" t="s">
        <v>81</v>
      </c>
      <c r="AY136" s="241" t="s">
        <v>132</v>
      </c>
    </row>
    <row r="137" s="14" customFormat="1">
      <c r="A137" s="14"/>
      <c r="B137" s="242"/>
      <c r="C137" s="243"/>
      <c r="D137" s="233" t="s">
        <v>141</v>
      </c>
      <c r="E137" s="244" t="s">
        <v>1</v>
      </c>
      <c r="F137" s="245" t="s">
        <v>692</v>
      </c>
      <c r="G137" s="243"/>
      <c r="H137" s="246">
        <v>50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141</v>
      </c>
      <c r="AU137" s="252" t="s">
        <v>91</v>
      </c>
      <c r="AV137" s="14" t="s">
        <v>91</v>
      </c>
      <c r="AW137" s="14" t="s">
        <v>36</v>
      </c>
      <c r="AX137" s="14" t="s">
        <v>89</v>
      </c>
      <c r="AY137" s="252" t="s">
        <v>132</v>
      </c>
    </row>
    <row r="138" s="2" customFormat="1" ht="24.15" customHeight="1">
      <c r="A138" s="38"/>
      <c r="B138" s="39"/>
      <c r="C138" s="218" t="s">
        <v>139</v>
      </c>
      <c r="D138" s="218" t="s">
        <v>134</v>
      </c>
      <c r="E138" s="219" t="s">
        <v>189</v>
      </c>
      <c r="F138" s="220" t="s">
        <v>190</v>
      </c>
      <c r="G138" s="221" t="s">
        <v>191</v>
      </c>
      <c r="H138" s="222">
        <v>366</v>
      </c>
      <c r="I138" s="223"/>
      <c r="J138" s="224">
        <f>ROUND(I138*H138,2)</f>
        <v>0</v>
      </c>
      <c r="K138" s="220" t="s">
        <v>138</v>
      </c>
      <c r="L138" s="44"/>
      <c r="M138" s="225" t="s">
        <v>1</v>
      </c>
      <c r="N138" s="226" t="s">
        <v>46</v>
      </c>
      <c r="O138" s="91"/>
      <c r="P138" s="227">
        <f>O138*H138</f>
        <v>0</v>
      </c>
      <c r="Q138" s="227">
        <v>3.0000000000000001E-05</v>
      </c>
      <c r="R138" s="227">
        <f>Q138*H138</f>
        <v>0.01098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139</v>
      </c>
      <c r="AT138" s="229" t="s">
        <v>134</v>
      </c>
      <c r="AU138" s="229" t="s">
        <v>91</v>
      </c>
      <c r="AY138" s="17" t="s">
        <v>132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89</v>
      </c>
      <c r="BK138" s="230">
        <f>ROUND(I138*H138,2)</f>
        <v>0</v>
      </c>
      <c r="BL138" s="17" t="s">
        <v>139</v>
      </c>
      <c r="BM138" s="229" t="s">
        <v>694</v>
      </c>
    </row>
    <row r="139" s="2" customFormat="1">
      <c r="A139" s="38"/>
      <c r="B139" s="39"/>
      <c r="C139" s="40"/>
      <c r="D139" s="233" t="s">
        <v>173</v>
      </c>
      <c r="E139" s="40"/>
      <c r="F139" s="264" t="s">
        <v>193</v>
      </c>
      <c r="G139" s="40"/>
      <c r="H139" s="40"/>
      <c r="I139" s="265"/>
      <c r="J139" s="40"/>
      <c r="K139" s="40"/>
      <c r="L139" s="44"/>
      <c r="M139" s="266"/>
      <c r="N139" s="26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173</v>
      </c>
      <c r="AU139" s="17" t="s">
        <v>91</v>
      </c>
    </row>
    <row r="140" s="14" customFormat="1">
      <c r="A140" s="14"/>
      <c r="B140" s="242"/>
      <c r="C140" s="243"/>
      <c r="D140" s="233" t="s">
        <v>141</v>
      </c>
      <c r="E140" s="244" t="s">
        <v>1</v>
      </c>
      <c r="F140" s="245" t="s">
        <v>695</v>
      </c>
      <c r="G140" s="243"/>
      <c r="H140" s="246">
        <v>366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141</v>
      </c>
      <c r="AU140" s="252" t="s">
        <v>91</v>
      </c>
      <c r="AV140" s="14" t="s">
        <v>91</v>
      </c>
      <c r="AW140" s="14" t="s">
        <v>36</v>
      </c>
      <c r="AX140" s="14" t="s">
        <v>89</v>
      </c>
      <c r="AY140" s="252" t="s">
        <v>132</v>
      </c>
    </row>
    <row r="141" s="2" customFormat="1" ht="37.8" customHeight="1">
      <c r="A141" s="38"/>
      <c r="B141" s="39"/>
      <c r="C141" s="218" t="s">
        <v>164</v>
      </c>
      <c r="D141" s="218" t="s">
        <v>134</v>
      </c>
      <c r="E141" s="219" t="s">
        <v>196</v>
      </c>
      <c r="F141" s="220" t="s">
        <v>197</v>
      </c>
      <c r="G141" s="221" t="s">
        <v>198</v>
      </c>
      <c r="H141" s="222">
        <v>15.25</v>
      </c>
      <c r="I141" s="223"/>
      <c r="J141" s="224">
        <f>ROUND(I141*H141,2)</f>
        <v>0</v>
      </c>
      <c r="K141" s="220" t="s">
        <v>138</v>
      </c>
      <c r="L141" s="44"/>
      <c r="M141" s="225" t="s">
        <v>1</v>
      </c>
      <c r="N141" s="226" t="s">
        <v>46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139</v>
      </c>
      <c r="AT141" s="229" t="s">
        <v>134</v>
      </c>
      <c r="AU141" s="229" t="s">
        <v>91</v>
      </c>
      <c r="AY141" s="17" t="s">
        <v>132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89</v>
      </c>
      <c r="BK141" s="230">
        <f>ROUND(I141*H141,2)</f>
        <v>0</v>
      </c>
      <c r="BL141" s="17" t="s">
        <v>139</v>
      </c>
      <c r="BM141" s="229" t="s">
        <v>696</v>
      </c>
    </row>
    <row r="142" s="14" customFormat="1">
      <c r="A142" s="14"/>
      <c r="B142" s="242"/>
      <c r="C142" s="243"/>
      <c r="D142" s="233" t="s">
        <v>141</v>
      </c>
      <c r="E142" s="244" t="s">
        <v>1</v>
      </c>
      <c r="F142" s="245" t="s">
        <v>697</v>
      </c>
      <c r="G142" s="243"/>
      <c r="H142" s="246">
        <v>15.25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141</v>
      </c>
      <c r="AU142" s="252" t="s">
        <v>91</v>
      </c>
      <c r="AV142" s="14" t="s">
        <v>91</v>
      </c>
      <c r="AW142" s="14" t="s">
        <v>36</v>
      </c>
      <c r="AX142" s="14" t="s">
        <v>89</v>
      </c>
      <c r="AY142" s="252" t="s">
        <v>132</v>
      </c>
    </row>
    <row r="143" s="2" customFormat="1" ht="66.75" customHeight="1">
      <c r="A143" s="38"/>
      <c r="B143" s="39"/>
      <c r="C143" s="218" t="s">
        <v>169</v>
      </c>
      <c r="D143" s="218" t="s">
        <v>134</v>
      </c>
      <c r="E143" s="219" t="s">
        <v>207</v>
      </c>
      <c r="F143" s="220" t="s">
        <v>208</v>
      </c>
      <c r="G143" s="221" t="s">
        <v>204</v>
      </c>
      <c r="H143" s="222">
        <v>28</v>
      </c>
      <c r="I143" s="223"/>
      <c r="J143" s="224">
        <f>ROUND(I143*H143,2)</f>
        <v>0</v>
      </c>
      <c r="K143" s="220" t="s">
        <v>138</v>
      </c>
      <c r="L143" s="44"/>
      <c r="M143" s="225" t="s">
        <v>1</v>
      </c>
      <c r="N143" s="226" t="s">
        <v>46</v>
      </c>
      <c r="O143" s="91"/>
      <c r="P143" s="227">
        <f>O143*H143</f>
        <v>0</v>
      </c>
      <c r="Q143" s="227">
        <v>0.036900000000000002</v>
      </c>
      <c r="R143" s="227">
        <f>Q143*H143</f>
        <v>1.0332000000000001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139</v>
      </c>
      <c r="AT143" s="229" t="s">
        <v>134</v>
      </c>
      <c r="AU143" s="229" t="s">
        <v>91</v>
      </c>
      <c r="AY143" s="17" t="s">
        <v>132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89</v>
      </c>
      <c r="BK143" s="230">
        <f>ROUND(I143*H143,2)</f>
        <v>0</v>
      </c>
      <c r="BL143" s="17" t="s">
        <v>139</v>
      </c>
      <c r="BM143" s="229" t="s">
        <v>698</v>
      </c>
    </row>
    <row r="144" s="14" customFormat="1">
      <c r="A144" s="14"/>
      <c r="B144" s="242"/>
      <c r="C144" s="243"/>
      <c r="D144" s="233" t="s">
        <v>141</v>
      </c>
      <c r="E144" s="244" t="s">
        <v>1</v>
      </c>
      <c r="F144" s="245" t="s">
        <v>699</v>
      </c>
      <c r="G144" s="243"/>
      <c r="H144" s="246">
        <v>28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141</v>
      </c>
      <c r="AU144" s="252" t="s">
        <v>91</v>
      </c>
      <c r="AV144" s="14" t="s">
        <v>91</v>
      </c>
      <c r="AW144" s="14" t="s">
        <v>36</v>
      </c>
      <c r="AX144" s="14" t="s">
        <v>89</v>
      </c>
      <c r="AY144" s="252" t="s">
        <v>132</v>
      </c>
    </row>
    <row r="145" s="2" customFormat="1" ht="24.15" customHeight="1">
      <c r="A145" s="38"/>
      <c r="B145" s="39"/>
      <c r="C145" s="218" t="s">
        <v>176</v>
      </c>
      <c r="D145" s="218" t="s">
        <v>134</v>
      </c>
      <c r="E145" s="219" t="s">
        <v>700</v>
      </c>
      <c r="F145" s="220" t="s">
        <v>701</v>
      </c>
      <c r="G145" s="221" t="s">
        <v>137</v>
      </c>
      <c r="H145" s="222">
        <v>102.5</v>
      </c>
      <c r="I145" s="223"/>
      <c r="J145" s="224">
        <f>ROUND(I145*H145,2)</f>
        <v>0</v>
      </c>
      <c r="K145" s="220" t="s">
        <v>138</v>
      </c>
      <c r="L145" s="44"/>
      <c r="M145" s="225" t="s">
        <v>1</v>
      </c>
      <c r="N145" s="226" t="s">
        <v>46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139</v>
      </c>
      <c r="AT145" s="229" t="s">
        <v>134</v>
      </c>
      <c r="AU145" s="229" t="s">
        <v>91</v>
      </c>
      <c r="AY145" s="17" t="s">
        <v>132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89</v>
      </c>
      <c r="BK145" s="230">
        <f>ROUND(I145*H145,2)</f>
        <v>0</v>
      </c>
      <c r="BL145" s="17" t="s">
        <v>139</v>
      </c>
      <c r="BM145" s="229" t="s">
        <v>702</v>
      </c>
    </row>
    <row r="146" s="13" customFormat="1">
      <c r="A146" s="13"/>
      <c r="B146" s="231"/>
      <c r="C146" s="232"/>
      <c r="D146" s="233" t="s">
        <v>141</v>
      </c>
      <c r="E146" s="234" t="s">
        <v>1</v>
      </c>
      <c r="F146" s="235" t="s">
        <v>142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141</v>
      </c>
      <c r="AU146" s="241" t="s">
        <v>91</v>
      </c>
      <c r="AV146" s="13" t="s">
        <v>89</v>
      </c>
      <c r="AW146" s="13" t="s">
        <v>36</v>
      </c>
      <c r="AX146" s="13" t="s">
        <v>81</v>
      </c>
      <c r="AY146" s="241" t="s">
        <v>132</v>
      </c>
    </row>
    <row r="147" s="13" customFormat="1">
      <c r="A147" s="13"/>
      <c r="B147" s="231"/>
      <c r="C147" s="232"/>
      <c r="D147" s="233" t="s">
        <v>141</v>
      </c>
      <c r="E147" s="234" t="s">
        <v>1</v>
      </c>
      <c r="F147" s="235" t="s">
        <v>152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141</v>
      </c>
      <c r="AU147" s="241" t="s">
        <v>91</v>
      </c>
      <c r="AV147" s="13" t="s">
        <v>89</v>
      </c>
      <c r="AW147" s="13" t="s">
        <v>36</v>
      </c>
      <c r="AX147" s="13" t="s">
        <v>81</v>
      </c>
      <c r="AY147" s="241" t="s">
        <v>132</v>
      </c>
    </row>
    <row r="148" s="14" customFormat="1">
      <c r="A148" s="14"/>
      <c r="B148" s="242"/>
      <c r="C148" s="243"/>
      <c r="D148" s="233" t="s">
        <v>141</v>
      </c>
      <c r="E148" s="244" t="s">
        <v>1</v>
      </c>
      <c r="F148" s="245" t="s">
        <v>703</v>
      </c>
      <c r="G148" s="243"/>
      <c r="H148" s="246">
        <v>102.5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141</v>
      </c>
      <c r="AU148" s="252" t="s">
        <v>91</v>
      </c>
      <c r="AV148" s="14" t="s">
        <v>91</v>
      </c>
      <c r="AW148" s="14" t="s">
        <v>36</v>
      </c>
      <c r="AX148" s="14" t="s">
        <v>89</v>
      </c>
      <c r="AY148" s="252" t="s">
        <v>132</v>
      </c>
    </row>
    <row r="149" s="2" customFormat="1" ht="37.8" customHeight="1">
      <c r="A149" s="38"/>
      <c r="B149" s="39"/>
      <c r="C149" s="218" t="s">
        <v>181</v>
      </c>
      <c r="D149" s="218" t="s">
        <v>134</v>
      </c>
      <c r="E149" s="219" t="s">
        <v>212</v>
      </c>
      <c r="F149" s="220" t="s">
        <v>213</v>
      </c>
      <c r="G149" s="221" t="s">
        <v>214</v>
      </c>
      <c r="H149" s="222">
        <v>46.200000000000003</v>
      </c>
      <c r="I149" s="223"/>
      <c r="J149" s="224">
        <f>ROUND(I149*H149,2)</f>
        <v>0</v>
      </c>
      <c r="K149" s="220" t="s">
        <v>138</v>
      </c>
      <c r="L149" s="44"/>
      <c r="M149" s="225" t="s">
        <v>1</v>
      </c>
      <c r="N149" s="226" t="s">
        <v>46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139</v>
      </c>
      <c r="AT149" s="229" t="s">
        <v>134</v>
      </c>
      <c r="AU149" s="229" t="s">
        <v>91</v>
      </c>
      <c r="AY149" s="17" t="s">
        <v>132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89</v>
      </c>
      <c r="BK149" s="230">
        <f>ROUND(I149*H149,2)</f>
        <v>0</v>
      </c>
      <c r="BL149" s="17" t="s">
        <v>139</v>
      </c>
      <c r="BM149" s="229" t="s">
        <v>704</v>
      </c>
    </row>
    <row r="150" s="14" customFormat="1">
      <c r="A150" s="14"/>
      <c r="B150" s="242"/>
      <c r="C150" s="243"/>
      <c r="D150" s="233" t="s">
        <v>141</v>
      </c>
      <c r="E150" s="244" t="s">
        <v>1</v>
      </c>
      <c r="F150" s="245" t="s">
        <v>705</v>
      </c>
      <c r="G150" s="243"/>
      <c r="H150" s="246">
        <v>46.200000000000003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141</v>
      </c>
      <c r="AU150" s="252" t="s">
        <v>91</v>
      </c>
      <c r="AV150" s="14" t="s">
        <v>91</v>
      </c>
      <c r="AW150" s="14" t="s">
        <v>36</v>
      </c>
      <c r="AX150" s="14" t="s">
        <v>89</v>
      </c>
      <c r="AY150" s="252" t="s">
        <v>132</v>
      </c>
    </row>
    <row r="151" s="2" customFormat="1" ht="49.05" customHeight="1">
      <c r="A151" s="38"/>
      <c r="B151" s="39"/>
      <c r="C151" s="218" t="s">
        <v>188</v>
      </c>
      <c r="D151" s="218" t="s">
        <v>134</v>
      </c>
      <c r="E151" s="219" t="s">
        <v>218</v>
      </c>
      <c r="F151" s="220" t="s">
        <v>219</v>
      </c>
      <c r="G151" s="221" t="s">
        <v>214</v>
      </c>
      <c r="H151" s="222">
        <v>103.313</v>
      </c>
      <c r="I151" s="223"/>
      <c r="J151" s="224">
        <f>ROUND(I151*H151,2)</f>
        <v>0</v>
      </c>
      <c r="K151" s="220" t="s">
        <v>138</v>
      </c>
      <c r="L151" s="44"/>
      <c r="M151" s="225" t="s">
        <v>1</v>
      </c>
      <c r="N151" s="226" t="s">
        <v>46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139</v>
      </c>
      <c r="AT151" s="229" t="s">
        <v>134</v>
      </c>
      <c r="AU151" s="229" t="s">
        <v>91</v>
      </c>
      <c r="AY151" s="17" t="s">
        <v>132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89</v>
      </c>
      <c r="BK151" s="230">
        <f>ROUND(I151*H151,2)</f>
        <v>0</v>
      </c>
      <c r="BL151" s="17" t="s">
        <v>139</v>
      </c>
      <c r="BM151" s="229" t="s">
        <v>706</v>
      </c>
    </row>
    <row r="152" s="13" customFormat="1">
      <c r="A152" s="13"/>
      <c r="B152" s="231"/>
      <c r="C152" s="232"/>
      <c r="D152" s="233" t="s">
        <v>141</v>
      </c>
      <c r="E152" s="234" t="s">
        <v>1</v>
      </c>
      <c r="F152" s="235" t="s">
        <v>142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141</v>
      </c>
      <c r="AU152" s="241" t="s">
        <v>91</v>
      </c>
      <c r="AV152" s="13" t="s">
        <v>89</v>
      </c>
      <c r="AW152" s="13" t="s">
        <v>36</v>
      </c>
      <c r="AX152" s="13" t="s">
        <v>81</v>
      </c>
      <c r="AY152" s="241" t="s">
        <v>132</v>
      </c>
    </row>
    <row r="153" s="13" customFormat="1">
      <c r="A153" s="13"/>
      <c r="B153" s="231"/>
      <c r="C153" s="232"/>
      <c r="D153" s="233" t="s">
        <v>141</v>
      </c>
      <c r="E153" s="234" t="s">
        <v>1</v>
      </c>
      <c r="F153" s="235" t="s">
        <v>221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141</v>
      </c>
      <c r="AU153" s="241" t="s">
        <v>91</v>
      </c>
      <c r="AV153" s="13" t="s">
        <v>89</v>
      </c>
      <c r="AW153" s="13" t="s">
        <v>36</v>
      </c>
      <c r="AX153" s="13" t="s">
        <v>81</v>
      </c>
      <c r="AY153" s="241" t="s">
        <v>132</v>
      </c>
    </row>
    <row r="154" s="13" customFormat="1">
      <c r="A154" s="13"/>
      <c r="B154" s="231"/>
      <c r="C154" s="232"/>
      <c r="D154" s="233" t="s">
        <v>141</v>
      </c>
      <c r="E154" s="234" t="s">
        <v>1</v>
      </c>
      <c r="F154" s="235" t="s">
        <v>222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141</v>
      </c>
      <c r="AU154" s="241" t="s">
        <v>91</v>
      </c>
      <c r="AV154" s="13" t="s">
        <v>89</v>
      </c>
      <c r="AW154" s="13" t="s">
        <v>36</v>
      </c>
      <c r="AX154" s="13" t="s">
        <v>81</v>
      </c>
      <c r="AY154" s="241" t="s">
        <v>132</v>
      </c>
    </row>
    <row r="155" s="14" customFormat="1">
      <c r="A155" s="14"/>
      <c r="B155" s="242"/>
      <c r="C155" s="243"/>
      <c r="D155" s="233" t="s">
        <v>141</v>
      </c>
      <c r="E155" s="244" t="s">
        <v>1</v>
      </c>
      <c r="F155" s="245" t="s">
        <v>707</v>
      </c>
      <c r="G155" s="243"/>
      <c r="H155" s="246">
        <v>91.875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141</v>
      </c>
      <c r="AU155" s="252" t="s">
        <v>91</v>
      </c>
      <c r="AV155" s="14" t="s">
        <v>91</v>
      </c>
      <c r="AW155" s="14" t="s">
        <v>36</v>
      </c>
      <c r="AX155" s="14" t="s">
        <v>81</v>
      </c>
      <c r="AY155" s="252" t="s">
        <v>132</v>
      </c>
    </row>
    <row r="156" s="14" customFormat="1">
      <c r="A156" s="14"/>
      <c r="B156" s="242"/>
      <c r="C156" s="243"/>
      <c r="D156" s="233" t="s">
        <v>141</v>
      </c>
      <c r="E156" s="244" t="s">
        <v>1</v>
      </c>
      <c r="F156" s="245" t="s">
        <v>708</v>
      </c>
      <c r="G156" s="243"/>
      <c r="H156" s="246">
        <v>11.438000000000001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141</v>
      </c>
      <c r="AU156" s="252" t="s">
        <v>91</v>
      </c>
      <c r="AV156" s="14" t="s">
        <v>91</v>
      </c>
      <c r="AW156" s="14" t="s">
        <v>36</v>
      </c>
      <c r="AX156" s="14" t="s">
        <v>81</v>
      </c>
      <c r="AY156" s="252" t="s">
        <v>132</v>
      </c>
    </row>
    <row r="157" s="15" customFormat="1">
      <c r="A157" s="15"/>
      <c r="B157" s="253"/>
      <c r="C157" s="254"/>
      <c r="D157" s="233" t="s">
        <v>141</v>
      </c>
      <c r="E157" s="255" t="s">
        <v>1</v>
      </c>
      <c r="F157" s="256" t="s">
        <v>158</v>
      </c>
      <c r="G157" s="254"/>
      <c r="H157" s="257">
        <v>103.313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141</v>
      </c>
      <c r="AU157" s="263" t="s">
        <v>91</v>
      </c>
      <c r="AV157" s="15" t="s">
        <v>139</v>
      </c>
      <c r="AW157" s="15" t="s">
        <v>36</v>
      </c>
      <c r="AX157" s="15" t="s">
        <v>89</v>
      </c>
      <c r="AY157" s="263" t="s">
        <v>132</v>
      </c>
    </row>
    <row r="158" s="2" customFormat="1" ht="49.05" customHeight="1">
      <c r="A158" s="38"/>
      <c r="B158" s="39"/>
      <c r="C158" s="218" t="s">
        <v>195</v>
      </c>
      <c r="D158" s="218" t="s">
        <v>134</v>
      </c>
      <c r="E158" s="219" t="s">
        <v>226</v>
      </c>
      <c r="F158" s="220" t="s">
        <v>227</v>
      </c>
      <c r="G158" s="221" t="s">
        <v>214</v>
      </c>
      <c r="H158" s="222">
        <v>103.313</v>
      </c>
      <c r="I158" s="223"/>
      <c r="J158" s="224">
        <f>ROUND(I158*H158,2)</f>
        <v>0</v>
      </c>
      <c r="K158" s="220" t="s">
        <v>138</v>
      </c>
      <c r="L158" s="44"/>
      <c r="M158" s="225" t="s">
        <v>1</v>
      </c>
      <c r="N158" s="226" t="s">
        <v>46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139</v>
      </c>
      <c r="AT158" s="229" t="s">
        <v>134</v>
      </c>
      <c r="AU158" s="229" t="s">
        <v>91</v>
      </c>
      <c r="AY158" s="17" t="s">
        <v>132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89</v>
      </c>
      <c r="BK158" s="230">
        <f>ROUND(I158*H158,2)</f>
        <v>0</v>
      </c>
      <c r="BL158" s="17" t="s">
        <v>139</v>
      </c>
      <c r="BM158" s="229" t="s">
        <v>709</v>
      </c>
    </row>
    <row r="159" s="13" customFormat="1">
      <c r="A159" s="13"/>
      <c r="B159" s="231"/>
      <c r="C159" s="232"/>
      <c r="D159" s="233" t="s">
        <v>141</v>
      </c>
      <c r="E159" s="234" t="s">
        <v>1</v>
      </c>
      <c r="F159" s="235" t="s">
        <v>142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141</v>
      </c>
      <c r="AU159" s="241" t="s">
        <v>91</v>
      </c>
      <c r="AV159" s="13" t="s">
        <v>89</v>
      </c>
      <c r="AW159" s="13" t="s">
        <v>36</v>
      </c>
      <c r="AX159" s="13" t="s">
        <v>81</v>
      </c>
      <c r="AY159" s="241" t="s">
        <v>132</v>
      </c>
    </row>
    <row r="160" s="13" customFormat="1">
      <c r="A160" s="13"/>
      <c r="B160" s="231"/>
      <c r="C160" s="232"/>
      <c r="D160" s="233" t="s">
        <v>141</v>
      </c>
      <c r="E160" s="234" t="s">
        <v>1</v>
      </c>
      <c r="F160" s="235" t="s">
        <v>221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141</v>
      </c>
      <c r="AU160" s="241" t="s">
        <v>91</v>
      </c>
      <c r="AV160" s="13" t="s">
        <v>89</v>
      </c>
      <c r="AW160" s="13" t="s">
        <v>36</v>
      </c>
      <c r="AX160" s="13" t="s">
        <v>81</v>
      </c>
      <c r="AY160" s="241" t="s">
        <v>132</v>
      </c>
    </row>
    <row r="161" s="13" customFormat="1">
      <c r="A161" s="13"/>
      <c r="B161" s="231"/>
      <c r="C161" s="232"/>
      <c r="D161" s="233" t="s">
        <v>141</v>
      </c>
      <c r="E161" s="234" t="s">
        <v>1</v>
      </c>
      <c r="F161" s="235" t="s">
        <v>222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141</v>
      </c>
      <c r="AU161" s="241" t="s">
        <v>91</v>
      </c>
      <c r="AV161" s="13" t="s">
        <v>89</v>
      </c>
      <c r="AW161" s="13" t="s">
        <v>36</v>
      </c>
      <c r="AX161" s="13" t="s">
        <v>81</v>
      </c>
      <c r="AY161" s="241" t="s">
        <v>132</v>
      </c>
    </row>
    <row r="162" s="14" customFormat="1">
      <c r="A162" s="14"/>
      <c r="B162" s="242"/>
      <c r="C162" s="243"/>
      <c r="D162" s="233" t="s">
        <v>141</v>
      </c>
      <c r="E162" s="244" t="s">
        <v>1</v>
      </c>
      <c r="F162" s="245" t="s">
        <v>707</v>
      </c>
      <c r="G162" s="243"/>
      <c r="H162" s="246">
        <v>91.875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141</v>
      </c>
      <c r="AU162" s="252" t="s">
        <v>91</v>
      </c>
      <c r="AV162" s="14" t="s">
        <v>91</v>
      </c>
      <c r="AW162" s="14" t="s">
        <v>36</v>
      </c>
      <c r="AX162" s="14" t="s">
        <v>81</v>
      </c>
      <c r="AY162" s="252" t="s">
        <v>132</v>
      </c>
    </row>
    <row r="163" s="14" customFormat="1">
      <c r="A163" s="14"/>
      <c r="B163" s="242"/>
      <c r="C163" s="243"/>
      <c r="D163" s="233" t="s">
        <v>141</v>
      </c>
      <c r="E163" s="244" t="s">
        <v>1</v>
      </c>
      <c r="F163" s="245" t="s">
        <v>708</v>
      </c>
      <c r="G163" s="243"/>
      <c r="H163" s="246">
        <v>11.438000000000001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141</v>
      </c>
      <c r="AU163" s="252" t="s">
        <v>91</v>
      </c>
      <c r="AV163" s="14" t="s">
        <v>91</v>
      </c>
      <c r="AW163" s="14" t="s">
        <v>36</v>
      </c>
      <c r="AX163" s="14" t="s">
        <v>81</v>
      </c>
      <c r="AY163" s="252" t="s">
        <v>132</v>
      </c>
    </row>
    <row r="164" s="15" customFormat="1">
      <c r="A164" s="15"/>
      <c r="B164" s="253"/>
      <c r="C164" s="254"/>
      <c r="D164" s="233" t="s">
        <v>141</v>
      </c>
      <c r="E164" s="255" t="s">
        <v>1</v>
      </c>
      <c r="F164" s="256" t="s">
        <v>158</v>
      </c>
      <c r="G164" s="254"/>
      <c r="H164" s="257">
        <v>103.313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141</v>
      </c>
      <c r="AU164" s="263" t="s">
        <v>91</v>
      </c>
      <c r="AV164" s="15" t="s">
        <v>139</v>
      </c>
      <c r="AW164" s="15" t="s">
        <v>36</v>
      </c>
      <c r="AX164" s="15" t="s">
        <v>89</v>
      </c>
      <c r="AY164" s="263" t="s">
        <v>132</v>
      </c>
    </row>
    <row r="165" s="2" customFormat="1" ht="37.8" customHeight="1">
      <c r="A165" s="38"/>
      <c r="B165" s="39"/>
      <c r="C165" s="218" t="s">
        <v>201</v>
      </c>
      <c r="D165" s="218" t="s">
        <v>134</v>
      </c>
      <c r="E165" s="219" t="s">
        <v>231</v>
      </c>
      <c r="F165" s="220" t="s">
        <v>232</v>
      </c>
      <c r="G165" s="221" t="s">
        <v>137</v>
      </c>
      <c r="H165" s="222">
        <v>457.5</v>
      </c>
      <c r="I165" s="223"/>
      <c r="J165" s="224">
        <f>ROUND(I165*H165,2)</f>
        <v>0</v>
      </c>
      <c r="K165" s="220" t="s">
        <v>138</v>
      </c>
      <c r="L165" s="44"/>
      <c r="M165" s="225" t="s">
        <v>1</v>
      </c>
      <c r="N165" s="226" t="s">
        <v>46</v>
      </c>
      <c r="O165" s="91"/>
      <c r="P165" s="227">
        <f>O165*H165</f>
        <v>0</v>
      </c>
      <c r="Q165" s="227">
        <v>0.00058</v>
      </c>
      <c r="R165" s="227">
        <f>Q165*H165</f>
        <v>0.26534999999999997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139</v>
      </c>
      <c r="AT165" s="229" t="s">
        <v>134</v>
      </c>
      <c r="AU165" s="229" t="s">
        <v>91</v>
      </c>
      <c r="AY165" s="17" t="s">
        <v>132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89</v>
      </c>
      <c r="BK165" s="230">
        <f>ROUND(I165*H165,2)</f>
        <v>0</v>
      </c>
      <c r="BL165" s="17" t="s">
        <v>139</v>
      </c>
      <c r="BM165" s="229" t="s">
        <v>710</v>
      </c>
    </row>
    <row r="166" s="13" customFormat="1">
      <c r="A166" s="13"/>
      <c r="B166" s="231"/>
      <c r="C166" s="232"/>
      <c r="D166" s="233" t="s">
        <v>141</v>
      </c>
      <c r="E166" s="234" t="s">
        <v>1</v>
      </c>
      <c r="F166" s="235" t="s">
        <v>142</v>
      </c>
      <c r="G166" s="232"/>
      <c r="H166" s="234" t="s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141</v>
      </c>
      <c r="AU166" s="241" t="s">
        <v>91</v>
      </c>
      <c r="AV166" s="13" t="s">
        <v>89</v>
      </c>
      <c r="AW166" s="13" t="s">
        <v>36</v>
      </c>
      <c r="AX166" s="13" t="s">
        <v>81</v>
      </c>
      <c r="AY166" s="241" t="s">
        <v>132</v>
      </c>
    </row>
    <row r="167" s="13" customFormat="1">
      <c r="A167" s="13"/>
      <c r="B167" s="231"/>
      <c r="C167" s="232"/>
      <c r="D167" s="233" t="s">
        <v>141</v>
      </c>
      <c r="E167" s="234" t="s">
        <v>1</v>
      </c>
      <c r="F167" s="235" t="s">
        <v>221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141</v>
      </c>
      <c r="AU167" s="241" t="s">
        <v>91</v>
      </c>
      <c r="AV167" s="13" t="s">
        <v>89</v>
      </c>
      <c r="AW167" s="13" t="s">
        <v>36</v>
      </c>
      <c r="AX167" s="13" t="s">
        <v>81</v>
      </c>
      <c r="AY167" s="241" t="s">
        <v>132</v>
      </c>
    </row>
    <row r="168" s="14" customFormat="1">
      <c r="A168" s="14"/>
      <c r="B168" s="242"/>
      <c r="C168" s="243"/>
      <c r="D168" s="233" t="s">
        <v>141</v>
      </c>
      <c r="E168" s="244" t="s">
        <v>1</v>
      </c>
      <c r="F168" s="245" t="s">
        <v>711</v>
      </c>
      <c r="G168" s="243"/>
      <c r="H168" s="246">
        <v>457.5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141</v>
      </c>
      <c r="AU168" s="252" t="s">
        <v>91</v>
      </c>
      <c r="AV168" s="14" t="s">
        <v>91</v>
      </c>
      <c r="AW168" s="14" t="s">
        <v>36</v>
      </c>
      <c r="AX168" s="14" t="s">
        <v>89</v>
      </c>
      <c r="AY168" s="252" t="s">
        <v>132</v>
      </c>
    </row>
    <row r="169" s="2" customFormat="1" ht="37.8" customHeight="1">
      <c r="A169" s="38"/>
      <c r="B169" s="39"/>
      <c r="C169" s="218" t="s">
        <v>8</v>
      </c>
      <c r="D169" s="218" t="s">
        <v>134</v>
      </c>
      <c r="E169" s="219" t="s">
        <v>236</v>
      </c>
      <c r="F169" s="220" t="s">
        <v>237</v>
      </c>
      <c r="G169" s="221" t="s">
        <v>137</v>
      </c>
      <c r="H169" s="222">
        <v>457.5</v>
      </c>
      <c r="I169" s="223"/>
      <c r="J169" s="224">
        <f>ROUND(I169*H169,2)</f>
        <v>0</v>
      </c>
      <c r="K169" s="220" t="s">
        <v>138</v>
      </c>
      <c r="L169" s="44"/>
      <c r="M169" s="225" t="s">
        <v>1</v>
      </c>
      <c r="N169" s="226" t="s">
        <v>46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139</v>
      </c>
      <c r="AT169" s="229" t="s">
        <v>134</v>
      </c>
      <c r="AU169" s="229" t="s">
        <v>91</v>
      </c>
      <c r="AY169" s="17" t="s">
        <v>132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89</v>
      </c>
      <c r="BK169" s="230">
        <f>ROUND(I169*H169,2)</f>
        <v>0</v>
      </c>
      <c r="BL169" s="17" t="s">
        <v>139</v>
      </c>
      <c r="BM169" s="229" t="s">
        <v>712</v>
      </c>
    </row>
    <row r="170" s="2" customFormat="1" ht="62.7" customHeight="1">
      <c r="A170" s="38"/>
      <c r="B170" s="39"/>
      <c r="C170" s="218" t="s">
        <v>211</v>
      </c>
      <c r="D170" s="218" t="s">
        <v>134</v>
      </c>
      <c r="E170" s="219" t="s">
        <v>240</v>
      </c>
      <c r="F170" s="220" t="s">
        <v>241</v>
      </c>
      <c r="G170" s="221" t="s">
        <v>214</v>
      </c>
      <c r="H170" s="222">
        <v>15.003</v>
      </c>
      <c r="I170" s="223"/>
      <c r="J170" s="224">
        <f>ROUND(I170*H170,2)</f>
        <v>0</v>
      </c>
      <c r="K170" s="220" t="s">
        <v>138</v>
      </c>
      <c r="L170" s="44"/>
      <c r="M170" s="225" t="s">
        <v>1</v>
      </c>
      <c r="N170" s="226" t="s">
        <v>46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139</v>
      </c>
      <c r="AT170" s="229" t="s">
        <v>134</v>
      </c>
      <c r="AU170" s="229" t="s">
        <v>91</v>
      </c>
      <c r="AY170" s="17" t="s">
        <v>132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89</v>
      </c>
      <c r="BK170" s="230">
        <f>ROUND(I170*H170,2)</f>
        <v>0</v>
      </c>
      <c r="BL170" s="17" t="s">
        <v>139</v>
      </c>
      <c r="BM170" s="229" t="s">
        <v>713</v>
      </c>
    </row>
    <row r="171" s="13" customFormat="1">
      <c r="A171" s="13"/>
      <c r="B171" s="231"/>
      <c r="C171" s="232"/>
      <c r="D171" s="233" t="s">
        <v>141</v>
      </c>
      <c r="E171" s="234" t="s">
        <v>1</v>
      </c>
      <c r="F171" s="235" t="s">
        <v>243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141</v>
      </c>
      <c r="AU171" s="241" t="s">
        <v>91</v>
      </c>
      <c r="AV171" s="13" t="s">
        <v>89</v>
      </c>
      <c r="AW171" s="13" t="s">
        <v>36</v>
      </c>
      <c r="AX171" s="13" t="s">
        <v>81</v>
      </c>
      <c r="AY171" s="241" t="s">
        <v>132</v>
      </c>
    </row>
    <row r="172" s="14" customFormat="1">
      <c r="A172" s="14"/>
      <c r="B172" s="242"/>
      <c r="C172" s="243"/>
      <c r="D172" s="233" t="s">
        <v>141</v>
      </c>
      <c r="E172" s="244" t="s">
        <v>1</v>
      </c>
      <c r="F172" s="245" t="s">
        <v>714</v>
      </c>
      <c r="G172" s="243"/>
      <c r="H172" s="246">
        <v>103.313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141</v>
      </c>
      <c r="AU172" s="252" t="s">
        <v>91</v>
      </c>
      <c r="AV172" s="14" t="s">
        <v>91</v>
      </c>
      <c r="AW172" s="14" t="s">
        <v>36</v>
      </c>
      <c r="AX172" s="14" t="s">
        <v>81</v>
      </c>
      <c r="AY172" s="252" t="s">
        <v>132</v>
      </c>
    </row>
    <row r="173" s="14" customFormat="1">
      <c r="A173" s="14"/>
      <c r="B173" s="242"/>
      <c r="C173" s="243"/>
      <c r="D173" s="233" t="s">
        <v>141</v>
      </c>
      <c r="E173" s="244" t="s">
        <v>1</v>
      </c>
      <c r="F173" s="245" t="s">
        <v>715</v>
      </c>
      <c r="G173" s="243"/>
      <c r="H173" s="246">
        <v>-88.310000000000002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141</v>
      </c>
      <c r="AU173" s="252" t="s">
        <v>91</v>
      </c>
      <c r="AV173" s="14" t="s">
        <v>91</v>
      </c>
      <c r="AW173" s="14" t="s">
        <v>36</v>
      </c>
      <c r="AX173" s="14" t="s">
        <v>81</v>
      </c>
      <c r="AY173" s="252" t="s">
        <v>132</v>
      </c>
    </row>
    <row r="174" s="15" customFormat="1">
      <c r="A174" s="15"/>
      <c r="B174" s="253"/>
      <c r="C174" s="254"/>
      <c r="D174" s="233" t="s">
        <v>141</v>
      </c>
      <c r="E174" s="255" t="s">
        <v>1</v>
      </c>
      <c r="F174" s="256" t="s">
        <v>158</v>
      </c>
      <c r="G174" s="254"/>
      <c r="H174" s="257">
        <v>15.003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141</v>
      </c>
      <c r="AU174" s="263" t="s">
        <v>91</v>
      </c>
      <c r="AV174" s="15" t="s">
        <v>139</v>
      </c>
      <c r="AW174" s="15" t="s">
        <v>36</v>
      </c>
      <c r="AX174" s="15" t="s">
        <v>89</v>
      </c>
      <c r="AY174" s="263" t="s">
        <v>132</v>
      </c>
    </row>
    <row r="175" s="2" customFormat="1" ht="62.7" customHeight="1">
      <c r="A175" s="38"/>
      <c r="B175" s="39"/>
      <c r="C175" s="218" t="s">
        <v>217</v>
      </c>
      <c r="D175" s="218" t="s">
        <v>134</v>
      </c>
      <c r="E175" s="219" t="s">
        <v>247</v>
      </c>
      <c r="F175" s="220" t="s">
        <v>248</v>
      </c>
      <c r="G175" s="221" t="s">
        <v>214</v>
      </c>
      <c r="H175" s="222">
        <v>103.313</v>
      </c>
      <c r="I175" s="223"/>
      <c r="J175" s="224">
        <f>ROUND(I175*H175,2)</f>
        <v>0</v>
      </c>
      <c r="K175" s="220" t="s">
        <v>138</v>
      </c>
      <c r="L175" s="44"/>
      <c r="M175" s="225" t="s">
        <v>1</v>
      </c>
      <c r="N175" s="226" t="s">
        <v>46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139</v>
      </c>
      <c r="AT175" s="229" t="s">
        <v>134</v>
      </c>
      <c r="AU175" s="229" t="s">
        <v>91</v>
      </c>
      <c r="AY175" s="17" t="s">
        <v>132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89</v>
      </c>
      <c r="BK175" s="230">
        <f>ROUND(I175*H175,2)</f>
        <v>0</v>
      </c>
      <c r="BL175" s="17" t="s">
        <v>139</v>
      </c>
      <c r="BM175" s="229" t="s">
        <v>716</v>
      </c>
    </row>
    <row r="176" s="13" customFormat="1">
      <c r="A176" s="13"/>
      <c r="B176" s="231"/>
      <c r="C176" s="232"/>
      <c r="D176" s="233" t="s">
        <v>141</v>
      </c>
      <c r="E176" s="234" t="s">
        <v>1</v>
      </c>
      <c r="F176" s="235" t="s">
        <v>243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141</v>
      </c>
      <c r="AU176" s="241" t="s">
        <v>91</v>
      </c>
      <c r="AV176" s="13" t="s">
        <v>89</v>
      </c>
      <c r="AW176" s="13" t="s">
        <v>36</v>
      </c>
      <c r="AX176" s="13" t="s">
        <v>81</v>
      </c>
      <c r="AY176" s="241" t="s">
        <v>132</v>
      </c>
    </row>
    <row r="177" s="14" customFormat="1">
      <c r="A177" s="14"/>
      <c r="B177" s="242"/>
      <c r="C177" s="243"/>
      <c r="D177" s="233" t="s">
        <v>141</v>
      </c>
      <c r="E177" s="244" t="s">
        <v>1</v>
      </c>
      <c r="F177" s="245" t="s">
        <v>714</v>
      </c>
      <c r="G177" s="243"/>
      <c r="H177" s="246">
        <v>103.313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141</v>
      </c>
      <c r="AU177" s="252" t="s">
        <v>91</v>
      </c>
      <c r="AV177" s="14" t="s">
        <v>91</v>
      </c>
      <c r="AW177" s="14" t="s">
        <v>36</v>
      </c>
      <c r="AX177" s="14" t="s">
        <v>89</v>
      </c>
      <c r="AY177" s="252" t="s">
        <v>132</v>
      </c>
    </row>
    <row r="178" s="2" customFormat="1" ht="44.25" customHeight="1">
      <c r="A178" s="38"/>
      <c r="B178" s="39"/>
      <c r="C178" s="218" t="s">
        <v>225</v>
      </c>
      <c r="D178" s="268" t="s">
        <v>134</v>
      </c>
      <c r="E178" s="219" t="s">
        <v>251</v>
      </c>
      <c r="F178" s="220" t="s">
        <v>252</v>
      </c>
      <c r="G178" s="221" t="s">
        <v>253</v>
      </c>
      <c r="H178" s="222">
        <v>212.96799999999999</v>
      </c>
      <c r="I178" s="223"/>
      <c r="J178" s="224">
        <f>ROUND(I178*H178,2)</f>
        <v>0</v>
      </c>
      <c r="K178" s="220" t="s">
        <v>254</v>
      </c>
      <c r="L178" s="44"/>
      <c r="M178" s="225" t="s">
        <v>1</v>
      </c>
      <c r="N178" s="226" t="s">
        <v>46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139</v>
      </c>
      <c r="AT178" s="229" t="s">
        <v>134</v>
      </c>
      <c r="AU178" s="229" t="s">
        <v>91</v>
      </c>
      <c r="AY178" s="17" t="s">
        <v>132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89</v>
      </c>
      <c r="BK178" s="230">
        <f>ROUND(I178*H178,2)</f>
        <v>0</v>
      </c>
      <c r="BL178" s="17" t="s">
        <v>139</v>
      </c>
      <c r="BM178" s="229" t="s">
        <v>717</v>
      </c>
    </row>
    <row r="179" s="14" customFormat="1">
      <c r="A179" s="14"/>
      <c r="B179" s="242"/>
      <c r="C179" s="243"/>
      <c r="D179" s="233" t="s">
        <v>141</v>
      </c>
      <c r="E179" s="244" t="s">
        <v>1</v>
      </c>
      <c r="F179" s="245" t="s">
        <v>718</v>
      </c>
      <c r="G179" s="243"/>
      <c r="H179" s="246">
        <v>27.004999999999999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141</v>
      </c>
      <c r="AU179" s="252" t="s">
        <v>91</v>
      </c>
      <c r="AV179" s="14" t="s">
        <v>91</v>
      </c>
      <c r="AW179" s="14" t="s">
        <v>36</v>
      </c>
      <c r="AX179" s="14" t="s">
        <v>81</v>
      </c>
      <c r="AY179" s="252" t="s">
        <v>132</v>
      </c>
    </row>
    <row r="180" s="14" customFormat="1">
      <c r="A180" s="14"/>
      <c r="B180" s="242"/>
      <c r="C180" s="243"/>
      <c r="D180" s="233" t="s">
        <v>141</v>
      </c>
      <c r="E180" s="244" t="s">
        <v>1</v>
      </c>
      <c r="F180" s="245" t="s">
        <v>719</v>
      </c>
      <c r="G180" s="243"/>
      <c r="H180" s="246">
        <v>185.96299999999999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141</v>
      </c>
      <c r="AU180" s="252" t="s">
        <v>91</v>
      </c>
      <c r="AV180" s="14" t="s">
        <v>91</v>
      </c>
      <c r="AW180" s="14" t="s">
        <v>36</v>
      </c>
      <c r="AX180" s="14" t="s">
        <v>81</v>
      </c>
      <c r="AY180" s="252" t="s">
        <v>132</v>
      </c>
    </row>
    <row r="181" s="15" customFormat="1">
      <c r="A181" s="15"/>
      <c r="B181" s="253"/>
      <c r="C181" s="254"/>
      <c r="D181" s="233" t="s">
        <v>141</v>
      </c>
      <c r="E181" s="255" t="s">
        <v>1</v>
      </c>
      <c r="F181" s="256" t="s">
        <v>158</v>
      </c>
      <c r="G181" s="254"/>
      <c r="H181" s="257">
        <v>212.96799999999999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141</v>
      </c>
      <c r="AU181" s="263" t="s">
        <v>91</v>
      </c>
      <c r="AV181" s="15" t="s">
        <v>139</v>
      </c>
      <c r="AW181" s="15" t="s">
        <v>36</v>
      </c>
      <c r="AX181" s="15" t="s">
        <v>89</v>
      </c>
      <c r="AY181" s="263" t="s">
        <v>132</v>
      </c>
    </row>
    <row r="182" s="2" customFormat="1" ht="44.25" customHeight="1">
      <c r="A182" s="38"/>
      <c r="B182" s="39"/>
      <c r="C182" s="218" t="s">
        <v>230</v>
      </c>
      <c r="D182" s="218" t="s">
        <v>134</v>
      </c>
      <c r="E182" s="219" t="s">
        <v>258</v>
      </c>
      <c r="F182" s="220" t="s">
        <v>259</v>
      </c>
      <c r="G182" s="221" t="s">
        <v>214</v>
      </c>
      <c r="H182" s="222">
        <v>117.20999999999999</v>
      </c>
      <c r="I182" s="223"/>
      <c r="J182" s="224">
        <f>ROUND(I182*H182,2)</f>
        <v>0</v>
      </c>
      <c r="K182" s="220" t="s">
        <v>138</v>
      </c>
      <c r="L182" s="44"/>
      <c r="M182" s="225" t="s">
        <v>1</v>
      </c>
      <c r="N182" s="226" t="s">
        <v>46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139</v>
      </c>
      <c r="AT182" s="229" t="s">
        <v>134</v>
      </c>
      <c r="AU182" s="229" t="s">
        <v>91</v>
      </c>
      <c r="AY182" s="17" t="s">
        <v>132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89</v>
      </c>
      <c r="BK182" s="230">
        <f>ROUND(I182*H182,2)</f>
        <v>0</v>
      </c>
      <c r="BL182" s="17" t="s">
        <v>139</v>
      </c>
      <c r="BM182" s="229" t="s">
        <v>720</v>
      </c>
    </row>
    <row r="183" s="13" customFormat="1">
      <c r="A183" s="13"/>
      <c r="B183" s="231"/>
      <c r="C183" s="232"/>
      <c r="D183" s="233" t="s">
        <v>141</v>
      </c>
      <c r="E183" s="234" t="s">
        <v>1</v>
      </c>
      <c r="F183" s="235" t="s">
        <v>142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141</v>
      </c>
      <c r="AU183" s="241" t="s">
        <v>91</v>
      </c>
      <c r="AV183" s="13" t="s">
        <v>89</v>
      </c>
      <c r="AW183" s="13" t="s">
        <v>36</v>
      </c>
      <c r="AX183" s="13" t="s">
        <v>81</v>
      </c>
      <c r="AY183" s="241" t="s">
        <v>132</v>
      </c>
    </row>
    <row r="184" s="13" customFormat="1">
      <c r="A184" s="13"/>
      <c r="B184" s="231"/>
      <c r="C184" s="232"/>
      <c r="D184" s="233" t="s">
        <v>141</v>
      </c>
      <c r="E184" s="234" t="s">
        <v>1</v>
      </c>
      <c r="F184" s="235" t="s">
        <v>221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141</v>
      </c>
      <c r="AU184" s="241" t="s">
        <v>91</v>
      </c>
      <c r="AV184" s="13" t="s">
        <v>89</v>
      </c>
      <c r="AW184" s="13" t="s">
        <v>36</v>
      </c>
      <c r="AX184" s="13" t="s">
        <v>81</v>
      </c>
      <c r="AY184" s="241" t="s">
        <v>132</v>
      </c>
    </row>
    <row r="185" s="14" customFormat="1">
      <c r="A185" s="14"/>
      <c r="B185" s="242"/>
      <c r="C185" s="243"/>
      <c r="D185" s="233" t="s">
        <v>141</v>
      </c>
      <c r="E185" s="244" t="s">
        <v>1</v>
      </c>
      <c r="F185" s="245" t="s">
        <v>721</v>
      </c>
      <c r="G185" s="243"/>
      <c r="H185" s="246">
        <v>28.899999999999999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141</v>
      </c>
      <c r="AU185" s="252" t="s">
        <v>91</v>
      </c>
      <c r="AV185" s="14" t="s">
        <v>91</v>
      </c>
      <c r="AW185" s="14" t="s">
        <v>36</v>
      </c>
      <c r="AX185" s="14" t="s">
        <v>81</v>
      </c>
      <c r="AY185" s="252" t="s">
        <v>132</v>
      </c>
    </row>
    <row r="186" s="14" customFormat="1">
      <c r="A186" s="14"/>
      <c r="B186" s="242"/>
      <c r="C186" s="243"/>
      <c r="D186" s="233" t="s">
        <v>141</v>
      </c>
      <c r="E186" s="244" t="s">
        <v>1</v>
      </c>
      <c r="F186" s="245" t="s">
        <v>722</v>
      </c>
      <c r="G186" s="243"/>
      <c r="H186" s="246">
        <v>88.310000000000002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141</v>
      </c>
      <c r="AU186" s="252" t="s">
        <v>91</v>
      </c>
      <c r="AV186" s="14" t="s">
        <v>91</v>
      </c>
      <c r="AW186" s="14" t="s">
        <v>36</v>
      </c>
      <c r="AX186" s="14" t="s">
        <v>81</v>
      </c>
      <c r="AY186" s="252" t="s">
        <v>132</v>
      </c>
    </row>
    <row r="187" s="15" customFormat="1">
      <c r="A187" s="15"/>
      <c r="B187" s="253"/>
      <c r="C187" s="254"/>
      <c r="D187" s="233" t="s">
        <v>141</v>
      </c>
      <c r="E187" s="255" t="s">
        <v>1</v>
      </c>
      <c r="F187" s="256" t="s">
        <v>158</v>
      </c>
      <c r="G187" s="254"/>
      <c r="H187" s="257">
        <v>117.20999999999999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141</v>
      </c>
      <c r="AU187" s="263" t="s">
        <v>91</v>
      </c>
      <c r="AV187" s="15" t="s">
        <v>139</v>
      </c>
      <c r="AW187" s="15" t="s">
        <v>36</v>
      </c>
      <c r="AX187" s="15" t="s">
        <v>89</v>
      </c>
      <c r="AY187" s="263" t="s">
        <v>132</v>
      </c>
    </row>
    <row r="188" s="2" customFormat="1" ht="16.5" customHeight="1">
      <c r="A188" s="38"/>
      <c r="B188" s="39"/>
      <c r="C188" s="269" t="s">
        <v>235</v>
      </c>
      <c r="D188" s="269" t="s">
        <v>264</v>
      </c>
      <c r="E188" s="270" t="s">
        <v>272</v>
      </c>
      <c r="F188" s="271" t="s">
        <v>273</v>
      </c>
      <c r="G188" s="272" t="s">
        <v>253</v>
      </c>
      <c r="H188" s="273">
        <v>57.799999999999997</v>
      </c>
      <c r="I188" s="274"/>
      <c r="J188" s="275">
        <f>ROUND(I188*H188,2)</f>
        <v>0</v>
      </c>
      <c r="K188" s="271" t="s">
        <v>1</v>
      </c>
      <c r="L188" s="276"/>
      <c r="M188" s="277" t="s">
        <v>1</v>
      </c>
      <c r="N188" s="278" t="s">
        <v>46</v>
      </c>
      <c r="O188" s="91"/>
      <c r="P188" s="227">
        <f>O188*H188</f>
        <v>0</v>
      </c>
      <c r="Q188" s="227">
        <v>1</v>
      </c>
      <c r="R188" s="227">
        <f>Q188*H188</f>
        <v>57.799999999999997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181</v>
      </c>
      <c r="AT188" s="229" t="s">
        <v>264</v>
      </c>
      <c r="AU188" s="229" t="s">
        <v>91</v>
      </c>
      <c r="AY188" s="17" t="s">
        <v>132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89</v>
      </c>
      <c r="BK188" s="230">
        <f>ROUND(I188*H188,2)</f>
        <v>0</v>
      </c>
      <c r="BL188" s="17" t="s">
        <v>139</v>
      </c>
      <c r="BM188" s="229" t="s">
        <v>723</v>
      </c>
    </row>
    <row r="189" s="13" customFormat="1">
      <c r="A189" s="13"/>
      <c r="B189" s="231"/>
      <c r="C189" s="232"/>
      <c r="D189" s="233" t="s">
        <v>141</v>
      </c>
      <c r="E189" s="234" t="s">
        <v>1</v>
      </c>
      <c r="F189" s="235" t="s">
        <v>275</v>
      </c>
      <c r="G189" s="232"/>
      <c r="H189" s="234" t="s">
        <v>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141</v>
      </c>
      <c r="AU189" s="241" t="s">
        <v>91</v>
      </c>
      <c r="AV189" s="13" t="s">
        <v>89</v>
      </c>
      <c r="AW189" s="13" t="s">
        <v>36</v>
      </c>
      <c r="AX189" s="13" t="s">
        <v>81</v>
      </c>
      <c r="AY189" s="241" t="s">
        <v>132</v>
      </c>
    </row>
    <row r="190" s="14" customFormat="1">
      <c r="A190" s="14"/>
      <c r="B190" s="242"/>
      <c r="C190" s="243"/>
      <c r="D190" s="233" t="s">
        <v>141</v>
      </c>
      <c r="E190" s="244" t="s">
        <v>1</v>
      </c>
      <c r="F190" s="245" t="s">
        <v>724</v>
      </c>
      <c r="G190" s="243"/>
      <c r="H190" s="246">
        <v>57.799999999999997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141</v>
      </c>
      <c r="AU190" s="252" t="s">
        <v>91</v>
      </c>
      <c r="AV190" s="14" t="s">
        <v>91</v>
      </c>
      <c r="AW190" s="14" t="s">
        <v>36</v>
      </c>
      <c r="AX190" s="14" t="s">
        <v>89</v>
      </c>
      <c r="AY190" s="252" t="s">
        <v>132</v>
      </c>
    </row>
    <row r="191" s="2" customFormat="1" ht="66.75" customHeight="1">
      <c r="A191" s="38"/>
      <c r="B191" s="39"/>
      <c r="C191" s="218" t="s">
        <v>239</v>
      </c>
      <c r="D191" s="218" t="s">
        <v>134</v>
      </c>
      <c r="E191" s="219" t="s">
        <v>281</v>
      </c>
      <c r="F191" s="220" t="s">
        <v>282</v>
      </c>
      <c r="G191" s="221" t="s">
        <v>214</v>
      </c>
      <c r="H191" s="222">
        <v>51.130000000000003</v>
      </c>
      <c r="I191" s="223"/>
      <c r="J191" s="224">
        <f>ROUND(I191*H191,2)</f>
        <v>0</v>
      </c>
      <c r="K191" s="220" t="s">
        <v>138</v>
      </c>
      <c r="L191" s="44"/>
      <c r="M191" s="225" t="s">
        <v>1</v>
      </c>
      <c r="N191" s="226" t="s">
        <v>46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139</v>
      </c>
      <c r="AT191" s="229" t="s">
        <v>134</v>
      </c>
      <c r="AU191" s="229" t="s">
        <v>91</v>
      </c>
      <c r="AY191" s="17" t="s">
        <v>132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89</v>
      </c>
      <c r="BK191" s="230">
        <f>ROUND(I191*H191,2)</f>
        <v>0</v>
      </c>
      <c r="BL191" s="17" t="s">
        <v>139</v>
      </c>
      <c r="BM191" s="229" t="s">
        <v>725</v>
      </c>
    </row>
    <row r="192" s="13" customFormat="1">
      <c r="A192" s="13"/>
      <c r="B192" s="231"/>
      <c r="C192" s="232"/>
      <c r="D192" s="233" t="s">
        <v>141</v>
      </c>
      <c r="E192" s="234" t="s">
        <v>1</v>
      </c>
      <c r="F192" s="235" t="s">
        <v>142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141</v>
      </c>
      <c r="AU192" s="241" t="s">
        <v>91</v>
      </c>
      <c r="AV192" s="13" t="s">
        <v>89</v>
      </c>
      <c r="AW192" s="13" t="s">
        <v>36</v>
      </c>
      <c r="AX192" s="13" t="s">
        <v>81</v>
      </c>
      <c r="AY192" s="241" t="s">
        <v>132</v>
      </c>
    </row>
    <row r="193" s="13" customFormat="1">
      <c r="A193" s="13"/>
      <c r="B193" s="231"/>
      <c r="C193" s="232"/>
      <c r="D193" s="233" t="s">
        <v>141</v>
      </c>
      <c r="E193" s="234" t="s">
        <v>1</v>
      </c>
      <c r="F193" s="235" t="s">
        <v>221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141</v>
      </c>
      <c r="AU193" s="241" t="s">
        <v>91</v>
      </c>
      <c r="AV193" s="13" t="s">
        <v>89</v>
      </c>
      <c r="AW193" s="13" t="s">
        <v>36</v>
      </c>
      <c r="AX193" s="13" t="s">
        <v>81</v>
      </c>
      <c r="AY193" s="241" t="s">
        <v>132</v>
      </c>
    </row>
    <row r="194" s="14" customFormat="1">
      <c r="A194" s="14"/>
      <c r="B194" s="242"/>
      <c r="C194" s="243"/>
      <c r="D194" s="233" t="s">
        <v>141</v>
      </c>
      <c r="E194" s="244" t="s">
        <v>1</v>
      </c>
      <c r="F194" s="245" t="s">
        <v>726</v>
      </c>
      <c r="G194" s="243"/>
      <c r="H194" s="246">
        <v>51.130000000000003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141</v>
      </c>
      <c r="AU194" s="252" t="s">
        <v>91</v>
      </c>
      <c r="AV194" s="14" t="s">
        <v>91</v>
      </c>
      <c r="AW194" s="14" t="s">
        <v>36</v>
      </c>
      <c r="AX194" s="14" t="s">
        <v>89</v>
      </c>
      <c r="AY194" s="252" t="s">
        <v>132</v>
      </c>
    </row>
    <row r="195" s="2" customFormat="1" ht="16.5" customHeight="1">
      <c r="A195" s="38"/>
      <c r="B195" s="39"/>
      <c r="C195" s="269" t="s">
        <v>246</v>
      </c>
      <c r="D195" s="269" t="s">
        <v>264</v>
      </c>
      <c r="E195" s="270" t="s">
        <v>286</v>
      </c>
      <c r="F195" s="271" t="s">
        <v>287</v>
      </c>
      <c r="G195" s="272" t="s">
        <v>253</v>
      </c>
      <c r="H195" s="273">
        <v>102.26000000000001</v>
      </c>
      <c r="I195" s="274"/>
      <c r="J195" s="275">
        <f>ROUND(I195*H195,2)</f>
        <v>0</v>
      </c>
      <c r="K195" s="271" t="s">
        <v>138</v>
      </c>
      <c r="L195" s="276"/>
      <c r="M195" s="277" t="s">
        <v>1</v>
      </c>
      <c r="N195" s="278" t="s">
        <v>46</v>
      </c>
      <c r="O195" s="91"/>
      <c r="P195" s="227">
        <f>O195*H195</f>
        <v>0</v>
      </c>
      <c r="Q195" s="227">
        <v>1</v>
      </c>
      <c r="R195" s="227">
        <f>Q195*H195</f>
        <v>102.26000000000001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181</v>
      </c>
      <c r="AT195" s="229" t="s">
        <v>264</v>
      </c>
      <c r="AU195" s="229" t="s">
        <v>91</v>
      </c>
      <c r="AY195" s="17" t="s">
        <v>132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89</v>
      </c>
      <c r="BK195" s="230">
        <f>ROUND(I195*H195,2)</f>
        <v>0</v>
      </c>
      <c r="BL195" s="17" t="s">
        <v>139</v>
      </c>
      <c r="BM195" s="229" t="s">
        <v>727</v>
      </c>
    </row>
    <row r="196" s="2" customFormat="1">
      <c r="A196" s="38"/>
      <c r="B196" s="39"/>
      <c r="C196" s="40"/>
      <c r="D196" s="233" t="s">
        <v>173</v>
      </c>
      <c r="E196" s="40"/>
      <c r="F196" s="264" t="s">
        <v>289</v>
      </c>
      <c r="G196" s="40"/>
      <c r="H196" s="40"/>
      <c r="I196" s="265"/>
      <c r="J196" s="40"/>
      <c r="K196" s="40"/>
      <c r="L196" s="44"/>
      <c r="M196" s="266"/>
      <c r="N196" s="26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173</v>
      </c>
      <c r="AU196" s="17" t="s">
        <v>91</v>
      </c>
    </row>
    <row r="197" s="14" customFormat="1">
      <c r="A197" s="14"/>
      <c r="B197" s="242"/>
      <c r="C197" s="243"/>
      <c r="D197" s="233" t="s">
        <v>141</v>
      </c>
      <c r="E197" s="243"/>
      <c r="F197" s="245" t="s">
        <v>728</v>
      </c>
      <c r="G197" s="243"/>
      <c r="H197" s="246">
        <v>102.26000000000001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141</v>
      </c>
      <c r="AU197" s="252" t="s">
        <v>91</v>
      </c>
      <c r="AV197" s="14" t="s">
        <v>91</v>
      </c>
      <c r="AW197" s="14" t="s">
        <v>4</v>
      </c>
      <c r="AX197" s="14" t="s">
        <v>89</v>
      </c>
      <c r="AY197" s="252" t="s">
        <v>132</v>
      </c>
    </row>
    <row r="198" s="2" customFormat="1" ht="55.5" customHeight="1">
      <c r="A198" s="38"/>
      <c r="B198" s="39"/>
      <c r="C198" s="218" t="s">
        <v>250</v>
      </c>
      <c r="D198" s="218" t="s">
        <v>134</v>
      </c>
      <c r="E198" s="219" t="s">
        <v>729</v>
      </c>
      <c r="F198" s="220" t="s">
        <v>730</v>
      </c>
      <c r="G198" s="221" t="s">
        <v>137</v>
      </c>
      <c r="H198" s="222">
        <v>205</v>
      </c>
      <c r="I198" s="223"/>
      <c r="J198" s="224">
        <f>ROUND(I198*H198,2)</f>
        <v>0</v>
      </c>
      <c r="K198" s="220" t="s">
        <v>138</v>
      </c>
      <c r="L198" s="44"/>
      <c r="M198" s="225" t="s">
        <v>1</v>
      </c>
      <c r="N198" s="226" t="s">
        <v>46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139</v>
      </c>
      <c r="AT198" s="229" t="s">
        <v>134</v>
      </c>
      <c r="AU198" s="229" t="s">
        <v>91</v>
      </c>
      <c r="AY198" s="17" t="s">
        <v>132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89</v>
      </c>
      <c r="BK198" s="230">
        <f>ROUND(I198*H198,2)</f>
        <v>0</v>
      </c>
      <c r="BL198" s="17" t="s">
        <v>139</v>
      </c>
      <c r="BM198" s="229" t="s">
        <v>731</v>
      </c>
    </row>
    <row r="199" s="14" customFormat="1">
      <c r="A199" s="14"/>
      <c r="B199" s="242"/>
      <c r="C199" s="243"/>
      <c r="D199" s="233" t="s">
        <v>141</v>
      </c>
      <c r="E199" s="244" t="s">
        <v>1</v>
      </c>
      <c r="F199" s="245" t="s">
        <v>732</v>
      </c>
      <c r="G199" s="243"/>
      <c r="H199" s="246">
        <v>205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141</v>
      </c>
      <c r="AU199" s="252" t="s">
        <v>91</v>
      </c>
      <c r="AV199" s="14" t="s">
        <v>91</v>
      </c>
      <c r="AW199" s="14" t="s">
        <v>36</v>
      </c>
      <c r="AX199" s="14" t="s">
        <v>89</v>
      </c>
      <c r="AY199" s="252" t="s">
        <v>132</v>
      </c>
    </row>
    <row r="200" s="2" customFormat="1" ht="37.8" customHeight="1">
      <c r="A200" s="38"/>
      <c r="B200" s="39"/>
      <c r="C200" s="218" t="s">
        <v>7</v>
      </c>
      <c r="D200" s="218" t="s">
        <v>134</v>
      </c>
      <c r="E200" s="219" t="s">
        <v>733</v>
      </c>
      <c r="F200" s="220" t="s">
        <v>734</v>
      </c>
      <c r="G200" s="221" t="s">
        <v>137</v>
      </c>
      <c r="H200" s="222">
        <v>102.5</v>
      </c>
      <c r="I200" s="223"/>
      <c r="J200" s="224">
        <f>ROUND(I200*H200,2)</f>
        <v>0</v>
      </c>
      <c r="K200" s="220" t="s">
        <v>138</v>
      </c>
      <c r="L200" s="44"/>
      <c r="M200" s="225" t="s">
        <v>1</v>
      </c>
      <c r="N200" s="226" t="s">
        <v>46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139</v>
      </c>
      <c r="AT200" s="229" t="s">
        <v>134</v>
      </c>
      <c r="AU200" s="229" t="s">
        <v>91</v>
      </c>
      <c r="AY200" s="17" t="s">
        <v>132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89</v>
      </c>
      <c r="BK200" s="230">
        <f>ROUND(I200*H200,2)</f>
        <v>0</v>
      </c>
      <c r="BL200" s="17" t="s">
        <v>139</v>
      </c>
      <c r="BM200" s="229" t="s">
        <v>735</v>
      </c>
    </row>
    <row r="201" s="13" customFormat="1">
      <c r="A201" s="13"/>
      <c r="B201" s="231"/>
      <c r="C201" s="232"/>
      <c r="D201" s="233" t="s">
        <v>141</v>
      </c>
      <c r="E201" s="234" t="s">
        <v>1</v>
      </c>
      <c r="F201" s="235" t="s">
        <v>736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141</v>
      </c>
      <c r="AU201" s="241" t="s">
        <v>91</v>
      </c>
      <c r="AV201" s="13" t="s">
        <v>89</v>
      </c>
      <c r="AW201" s="13" t="s">
        <v>36</v>
      </c>
      <c r="AX201" s="13" t="s">
        <v>81</v>
      </c>
      <c r="AY201" s="241" t="s">
        <v>132</v>
      </c>
    </row>
    <row r="202" s="14" customFormat="1">
      <c r="A202" s="14"/>
      <c r="B202" s="242"/>
      <c r="C202" s="243"/>
      <c r="D202" s="233" t="s">
        <v>141</v>
      </c>
      <c r="E202" s="244" t="s">
        <v>1</v>
      </c>
      <c r="F202" s="245" t="s">
        <v>703</v>
      </c>
      <c r="G202" s="243"/>
      <c r="H202" s="246">
        <v>102.5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141</v>
      </c>
      <c r="AU202" s="252" t="s">
        <v>91</v>
      </c>
      <c r="AV202" s="14" t="s">
        <v>91</v>
      </c>
      <c r="AW202" s="14" t="s">
        <v>36</v>
      </c>
      <c r="AX202" s="14" t="s">
        <v>81</v>
      </c>
      <c r="AY202" s="252" t="s">
        <v>132</v>
      </c>
    </row>
    <row r="203" s="15" customFormat="1">
      <c r="A203" s="15"/>
      <c r="B203" s="253"/>
      <c r="C203" s="254"/>
      <c r="D203" s="233" t="s">
        <v>141</v>
      </c>
      <c r="E203" s="255" t="s">
        <v>1</v>
      </c>
      <c r="F203" s="256" t="s">
        <v>158</v>
      </c>
      <c r="G203" s="254"/>
      <c r="H203" s="257">
        <v>102.5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141</v>
      </c>
      <c r="AU203" s="263" t="s">
        <v>91</v>
      </c>
      <c r="AV203" s="15" t="s">
        <v>139</v>
      </c>
      <c r="AW203" s="15" t="s">
        <v>36</v>
      </c>
      <c r="AX203" s="15" t="s">
        <v>89</v>
      </c>
      <c r="AY203" s="263" t="s">
        <v>132</v>
      </c>
    </row>
    <row r="204" s="2" customFormat="1" ht="37.8" customHeight="1">
      <c r="A204" s="38"/>
      <c r="B204" s="39"/>
      <c r="C204" s="218" t="s">
        <v>263</v>
      </c>
      <c r="D204" s="218" t="s">
        <v>134</v>
      </c>
      <c r="E204" s="219" t="s">
        <v>737</v>
      </c>
      <c r="F204" s="220" t="s">
        <v>738</v>
      </c>
      <c r="G204" s="221" t="s">
        <v>137</v>
      </c>
      <c r="H204" s="222">
        <v>307.5</v>
      </c>
      <c r="I204" s="223"/>
      <c r="J204" s="224">
        <f>ROUND(I204*H204,2)</f>
        <v>0</v>
      </c>
      <c r="K204" s="220" t="s">
        <v>138</v>
      </c>
      <c r="L204" s="44"/>
      <c r="M204" s="225" t="s">
        <v>1</v>
      </c>
      <c r="N204" s="226" t="s">
        <v>46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139</v>
      </c>
      <c r="AT204" s="229" t="s">
        <v>134</v>
      </c>
      <c r="AU204" s="229" t="s">
        <v>91</v>
      </c>
      <c r="AY204" s="17" t="s">
        <v>132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89</v>
      </c>
      <c r="BK204" s="230">
        <f>ROUND(I204*H204,2)</f>
        <v>0</v>
      </c>
      <c r="BL204" s="17" t="s">
        <v>139</v>
      </c>
      <c r="BM204" s="229" t="s">
        <v>739</v>
      </c>
    </row>
    <row r="205" s="14" customFormat="1">
      <c r="A205" s="14"/>
      <c r="B205" s="242"/>
      <c r="C205" s="243"/>
      <c r="D205" s="233" t="s">
        <v>141</v>
      </c>
      <c r="E205" s="244" t="s">
        <v>1</v>
      </c>
      <c r="F205" s="245" t="s">
        <v>740</v>
      </c>
      <c r="G205" s="243"/>
      <c r="H205" s="246">
        <v>307.5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141</v>
      </c>
      <c r="AU205" s="252" t="s">
        <v>91</v>
      </c>
      <c r="AV205" s="14" t="s">
        <v>91</v>
      </c>
      <c r="AW205" s="14" t="s">
        <v>36</v>
      </c>
      <c r="AX205" s="14" t="s">
        <v>89</v>
      </c>
      <c r="AY205" s="252" t="s">
        <v>132</v>
      </c>
    </row>
    <row r="206" s="2" customFormat="1" ht="16.5" customHeight="1">
      <c r="A206" s="38"/>
      <c r="B206" s="39"/>
      <c r="C206" s="269" t="s">
        <v>271</v>
      </c>
      <c r="D206" s="269" t="s">
        <v>264</v>
      </c>
      <c r="E206" s="270" t="s">
        <v>741</v>
      </c>
      <c r="F206" s="271" t="s">
        <v>742</v>
      </c>
      <c r="G206" s="272" t="s">
        <v>684</v>
      </c>
      <c r="H206" s="273">
        <v>6.1500000000000004</v>
      </c>
      <c r="I206" s="274"/>
      <c r="J206" s="275">
        <f>ROUND(I206*H206,2)</f>
        <v>0</v>
      </c>
      <c r="K206" s="271" t="s">
        <v>138</v>
      </c>
      <c r="L206" s="276"/>
      <c r="M206" s="277" t="s">
        <v>1</v>
      </c>
      <c r="N206" s="278" t="s">
        <v>46</v>
      </c>
      <c r="O206" s="91"/>
      <c r="P206" s="227">
        <f>O206*H206</f>
        <v>0</v>
      </c>
      <c r="Q206" s="227">
        <v>0.001</v>
      </c>
      <c r="R206" s="227">
        <f>Q206*H206</f>
        <v>0.0061500000000000001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181</v>
      </c>
      <c r="AT206" s="229" t="s">
        <v>264</v>
      </c>
      <c r="AU206" s="229" t="s">
        <v>91</v>
      </c>
      <c r="AY206" s="17" t="s">
        <v>132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89</v>
      </c>
      <c r="BK206" s="230">
        <f>ROUND(I206*H206,2)</f>
        <v>0</v>
      </c>
      <c r="BL206" s="17" t="s">
        <v>139</v>
      </c>
      <c r="BM206" s="229" t="s">
        <v>743</v>
      </c>
    </row>
    <row r="207" s="14" customFormat="1">
      <c r="A207" s="14"/>
      <c r="B207" s="242"/>
      <c r="C207" s="243"/>
      <c r="D207" s="233" t="s">
        <v>141</v>
      </c>
      <c r="E207" s="244" t="s">
        <v>1</v>
      </c>
      <c r="F207" s="245" t="s">
        <v>744</v>
      </c>
      <c r="G207" s="243"/>
      <c r="H207" s="246">
        <v>6.1500000000000004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141</v>
      </c>
      <c r="AU207" s="252" t="s">
        <v>91</v>
      </c>
      <c r="AV207" s="14" t="s">
        <v>91</v>
      </c>
      <c r="AW207" s="14" t="s">
        <v>36</v>
      </c>
      <c r="AX207" s="14" t="s">
        <v>89</v>
      </c>
      <c r="AY207" s="252" t="s">
        <v>132</v>
      </c>
    </row>
    <row r="208" s="12" customFormat="1" ht="22.8" customHeight="1">
      <c r="A208" s="12"/>
      <c r="B208" s="202"/>
      <c r="C208" s="203"/>
      <c r="D208" s="204" t="s">
        <v>80</v>
      </c>
      <c r="E208" s="216" t="s">
        <v>91</v>
      </c>
      <c r="F208" s="216" t="s">
        <v>291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SUM(P209:P212)</f>
        <v>0</v>
      </c>
      <c r="Q208" s="210"/>
      <c r="R208" s="211">
        <f>SUM(R209:R212)</f>
        <v>73.433455999999993</v>
      </c>
      <c r="S208" s="210"/>
      <c r="T208" s="212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89</v>
      </c>
      <c r="AT208" s="214" t="s">
        <v>80</v>
      </c>
      <c r="AU208" s="214" t="s">
        <v>89</v>
      </c>
      <c r="AY208" s="213" t="s">
        <v>132</v>
      </c>
      <c r="BK208" s="215">
        <f>SUM(BK209:BK212)</f>
        <v>0</v>
      </c>
    </row>
    <row r="209" s="2" customFormat="1" ht="44.25" customHeight="1">
      <c r="A209" s="38"/>
      <c r="B209" s="39"/>
      <c r="C209" s="218" t="s">
        <v>280</v>
      </c>
      <c r="D209" s="218" t="s">
        <v>134</v>
      </c>
      <c r="E209" s="219" t="s">
        <v>293</v>
      </c>
      <c r="F209" s="220" t="s">
        <v>294</v>
      </c>
      <c r="G209" s="221" t="s">
        <v>214</v>
      </c>
      <c r="H209" s="222">
        <v>22.829999999999998</v>
      </c>
      <c r="I209" s="223"/>
      <c r="J209" s="224">
        <f>ROUND(I209*H209,2)</f>
        <v>0</v>
      </c>
      <c r="K209" s="220" t="s">
        <v>138</v>
      </c>
      <c r="L209" s="44"/>
      <c r="M209" s="225" t="s">
        <v>1</v>
      </c>
      <c r="N209" s="226" t="s">
        <v>46</v>
      </c>
      <c r="O209" s="91"/>
      <c r="P209" s="227">
        <f>O209*H209</f>
        <v>0</v>
      </c>
      <c r="Q209" s="227">
        <v>1.6299999999999999</v>
      </c>
      <c r="R209" s="227">
        <f>Q209*H209</f>
        <v>37.212899999999998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139</v>
      </c>
      <c r="AT209" s="229" t="s">
        <v>134</v>
      </c>
      <c r="AU209" s="229" t="s">
        <v>91</v>
      </c>
      <c r="AY209" s="17" t="s">
        <v>132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89</v>
      </c>
      <c r="BK209" s="230">
        <f>ROUND(I209*H209,2)</f>
        <v>0</v>
      </c>
      <c r="BL209" s="17" t="s">
        <v>139</v>
      </c>
      <c r="BM209" s="229" t="s">
        <v>745</v>
      </c>
    </row>
    <row r="210" s="13" customFormat="1">
      <c r="A210" s="13"/>
      <c r="B210" s="231"/>
      <c r="C210" s="232"/>
      <c r="D210" s="233" t="s">
        <v>141</v>
      </c>
      <c r="E210" s="234" t="s">
        <v>1</v>
      </c>
      <c r="F210" s="235" t="s">
        <v>142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141</v>
      </c>
      <c r="AU210" s="241" t="s">
        <v>91</v>
      </c>
      <c r="AV210" s="13" t="s">
        <v>89</v>
      </c>
      <c r="AW210" s="13" t="s">
        <v>36</v>
      </c>
      <c r="AX210" s="13" t="s">
        <v>81</v>
      </c>
      <c r="AY210" s="241" t="s">
        <v>132</v>
      </c>
    </row>
    <row r="211" s="14" customFormat="1">
      <c r="A211" s="14"/>
      <c r="B211" s="242"/>
      <c r="C211" s="243"/>
      <c r="D211" s="233" t="s">
        <v>141</v>
      </c>
      <c r="E211" s="244" t="s">
        <v>1</v>
      </c>
      <c r="F211" s="245" t="s">
        <v>746</v>
      </c>
      <c r="G211" s="243"/>
      <c r="H211" s="246">
        <v>22.829999999999998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141</v>
      </c>
      <c r="AU211" s="252" t="s">
        <v>91</v>
      </c>
      <c r="AV211" s="14" t="s">
        <v>91</v>
      </c>
      <c r="AW211" s="14" t="s">
        <v>36</v>
      </c>
      <c r="AX211" s="14" t="s">
        <v>89</v>
      </c>
      <c r="AY211" s="252" t="s">
        <v>132</v>
      </c>
    </row>
    <row r="212" s="2" customFormat="1" ht="66.75" customHeight="1">
      <c r="A212" s="38"/>
      <c r="B212" s="39"/>
      <c r="C212" s="218" t="s">
        <v>285</v>
      </c>
      <c r="D212" s="218" t="s">
        <v>134</v>
      </c>
      <c r="E212" s="219" t="s">
        <v>298</v>
      </c>
      <c r="F212" s="220" t="s">
        <v>299</v>
      </c>
      <c r="G212" s="221" t="s">
        <v>204</v>
      </c>
      <c r="H212" s="222">
        <v>152.19999999999999</v>
      </c>
      <c r="I212" s="223"/>
      <c r="J212" s="224">
        <f>ROUND(I212*H212,2)</f>
        <v>0</v>
      </c>
      <c r="K212" s="220" t="s">
        <v>138</v>
      </c>
      <c r="L212" s="44"/>
      <c r="M212" s="225" t="s">
        <v>1</v>
      </c>
      <c r="N212" s="226" t="s">
        <v>46</v>
      </c>
      <c r="O212" s="91"/>
      <c r="P212" s="227">
        <f>O212*H212</f>
        <v>0</v>
      </c>
      <c r="Q212" s="227">
        <v>0.23798</v>
      </c>
      <c r="R212" s="227">
        <f>Q212*H212</f>
        <v>36.220555999999995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139</v>
      </c>
      <c r="AT212" s="229" t="s">
        <v>134</v>
      </c>
      <c r="AU212" s="229" t="s">
        <v>91</v>
      </c>
      <c r="AY212" s="17" t="s">
        <v>132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89</v>
      </c>
      <c r="BK212" s="230">
        <f>ROUND(I212*H212,2)</f>
        <v>0</v>
      </c>
      <c r="BL212" s="17" t="s">
        <v>139</v>
      </c>
      <c r="BM212" s="229" t="s">
        <v>747</v>
      </c>
    </row>
    <row r="213" s="12" customFormat="1" ht="22.8" customHeight="1">
      <c r="A213" s="12"/>
      <c r="B213" s="202"/>
      <c r="C213" s="203"/>
      <c r="D213" s="204" t="s">
        <v>80</v>
      </c>
      <c r="E213" s="216" t="s">
        <v>139</v>
      </c>
      <c r="F213" s="216" t="s">
        <v>301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SUM(P214:P217)</f>
        <v>0</v>
      </c>
      <c r="Q213" s="210"/>
      <c r="R213" s="211">
        <f>SUM(R214:R217)</f>
        <v>0</v>
      </c>
      <c r="S213" s="210"/>
      <c r="T213" s="212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89</v>
      </c>
      <c r="AT213" s="214" t="s">
        <v>80</v>
      </c>
      <c r="AU213" s="214" t="s">
        <v>89</v>
      </c>
      <c r="AY213" s="213" t="s">
        <v>132</v>
      </c>
      <c r="BK213" s="215">
        <f>SUM(BK214:BK217)</f>
        <v>0</v>
      </c>
    </row>
    <row r="214" s="2" customFormat="1" ht="33" customHeight="1">
      <c r="A214" s="38"/>
      <c r="B214" s="39"/>
      <c r="C214" s="218" t="s">
        <v>292</v>
      </c>
      <c r="D214" s="218" t="s">
        <v>134</v>
      </c>
      <c r="E214" s="219" t="s">
        <v>308</v>
      </c>
      <c r="F214" s="220" t="s">
        <v>309</v>
      </c>
      <c r="G214" s="221" t="s">
        <v>214</v>
      </c>
      <c r="H214" s="222">
        <v>15.25</v>
      </c>
      <c r="I214" s="223"/>
      <c r="J214" s="224">
        <f>ROUND(I214*H214,2)</f>
        <v>0</v>
      </c>
      <c r="K214" s="220" t="s">
        <v>138</v>
      </c>
      <c r="L214" s="44"/>
      <c r="M214" s="225" t="s">
        <v>1</v>
      </c>
      <c r="N214" s="226" t="s">
        <v>46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139</v>
      </c>
      <c r="AT214" s="229" t="s">
        <v>134</v>
      </c>
      <c r="AU214" s="229" t="s">
        <v>91</v>
      </c>
      <c r="AY214" s="17" t="s">
        <v>132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89</v>
      </c>
      <c r="BK214" s="230">
        <f>ROUND(I214*H214,2)</f>
        <v>0</v>
      </c>
      <c r="BL214" s="17" t="s">
        <v>139</v>
      </c>
      <c r="BM214" s="229" t="s">
        <v>748</v>
      </c>
    </row>
    <row r="215" s="13" customFormat="1">
      <c r="A215" s="13"/>
      <c r="B215" s="231"/>
      <c r="C215" s="232"/>
      <c r="D215" s="233" t="s">
        <v>141</v>
      </c>
      <c r="E215" s="234" t="s">
        <v>1</v>
      </c>
      <c r="F215" s="235" t="s">
        <v>142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141</v>
      </c>
      <c r="AU215" s="241" t="s">
        <v>91</v>
      </c>
      <c r="AV215" s="13" t="s">
        <v>89</v>
      </c>
      <c r="AW215" s="13" t="s">
        <v>36</v>
      </c>
      <c r="AX215" s="13" t="s">
        <v>81</v>
      </c>
      <c r="AY215" s="241" t="s">
        <v>132</v>
      </c>
    </row>
    <row r="216" s="13" customFormat="1">
      <c r="A216" s="13"/>
      <c r="B216" s="231"/>
      <c r="C216" s="232"/>
      <c r="D216" s="233" t="s">
        <v>141</v>
      </c>
      <c r="E216" s="234" t="s">
        <v>1</v>
      </c>
      <c r="F216" s="235" t="s">
        <v>221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141</v>
      </c>
      <c r="AU216" s="241" t="s">
        <v>91</v>
      </c>
      <c r="AV216" s="13" t="s">
        <v>89</v>
      </c>
      <c r="AW216" s="13" t="s">
        <v>36</v>
      </c>
      <c r="AX216" s="13" t="s">
        <v>81</v>
      </c>
      <c r="AY216" s="241" t="s">
        <v>132</v>
      </c>
    </row>
    <row r="217" s="14" customFormat="1">
      <c r="A217" s="14"/>
      <c r="B217" s="242"/>
      <c r="C217" s="243"/>
      <c r="D217" s="233" t="s">
        <v>141</v>
      </c>
      <c r="E217" s="244" t="s">
        <v>1</v>
      </c>
      <c r="F217" s="245" t="s">
        <v>749</v>
      </c>
      <c r="G217" s="243"/>
      <c r="H217" s="246">
        <v>15.25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141</v>
      </c>
      <c r="AU217" s="252" t="s">
        <v>91</v>
      </c>
      <c r="AV217" s="14" t="s">
        <v>91</v>
      </c>
      <c r="AW217" s="14" t="s">
        <v>36</v>
      </c>
      <c r="AX217" s="14" t="s">
        <v>89</v>
      </c>
      <c r="AY217" s="252" t="s">
        <v>132</v>
      </c>
    </row>
    <row r="218" s="12" customFormat="1" ht="22.8" customHeight="1">
      <c r="A218" s="12"/>
      <c r="B218" s="202"/>
      <c r="C218" s="203"/>
      <c r="D218" s="204" t="s">
        <v>80</v>
      </c>
      <c r="E218" s="216" t="s">
        <v>164</v>
      </c>
      <c r="F218" s="216" t="s">
        <v>318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SUM(P219:P227)</f>
        <v>0</v>
      </c>
      <c r="Q218" s="210"/>
      <c r="R218" s="211">
        <f>SUM(R219:R227)</f>
        <v>0</v>
      </c>
      <c r="S218" s="210"/>
      <c r="T218" s="212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89</v>
      </c>
      <c r="AT218" s="214" t="s">
        <v>80</v>
      </c>
      <c r="AU218" s="214" t="s">
        <v>89</v>
      </c>
      <c r="AY218" s="213" t="s">
        <v>132</v>
      </c>
      <c r="BK218" s="215">
        <f>SUM(BK219:BK227)</f>
        <v>0</v>
      </c>
    </row>
    <row r="219" s="2" customFormat="1" ht="33" customHeight="1">
      <c r="A219" s="38"/>
      <c r="B219" s="39"/>
      <c r="C219" s="218" t="s">
        <v>297</v>
      </c>
      <c r="D219" s="218" t="s">
        <v>134</v>
      </c>
      <c r="E219" s="219" t="s">
        <v>325</v>
      </c>
      <c r="F219" s="220" t="s">
        <v>326</v>
      </c>
      <c r="G219" s="221" t="s">
        <v>137</v>
      </c>
      <c r="H219" s="222">
        <v>50</v>
      </c>
      <c r="I219" s="223"/>
      <c r="J219" s="224">
        <f>ROUND(I219*H219,2)</f>
        <v>0</v>
      </c>
      <c r="K219" s="220" t="s">
        <v>138</v>
      </c>
      <c r="L219" s="44"/>
      <c r="M219" s="225" t="s">
        <v>1</v>
      </c>
      <c r="N219" s="226" t="s">
        <v>46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139</v>
      </c>
      <c r="AT219" s="229" t="s">
        <v>134</v>
      </c>
      <c r="AU219" s="229" t="s">
        <v>91</v>
      </c>
      <c r="AY219" s="17" t="s">
        <v>132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89</v>
      </c>
      <c r="BK219" s="230">
        <f>ROUND(I219*H219,2)</f>
        <v>0</v>
      </c>
      <c r="BL219" s="17" t="s">
        <v>139</v>
      </c>
      <c r="BM219" s="229" t="s">
        <v>750</v>
      </c>
    </row>
    <row r="220" s="13" customFormat="1">
      <c r="A220" s="13"/>
      <c r="B220" s="231"/>
      <c r="C220" s="232"/>
      <c r="D220" s="233" t="s">
        <v>141</v>
      </c>
      <c r="E220" s="234" t="s">
        <v>1</v>
      </c>
      <c r="F220" s="235" t="s">
        <v>328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141</v>
      </c>
      <c r="AU220" s="241" t="s">
        <v>91</v>
      </c>
      <c r="AV220" s="13" t="s">
        <v>89</v>
      </c>
      <c r="AW220" s="13" t="s">
        <v>36</v>
      </c>
      <c r="AX220" s="13" t="s">
        <v>81</v>
      </c>
      <c r="AY220" s="241" t="s">
        <v>132</v>
      </c>
    </row>
    <row r="221" s="13" customFormat="1">
      <c r="A221" s="13"/>
      <c r="B221" s="231"/>
      <c r="C221" s="232"/>
      <c r="D221" s="233" t="s">
        <v>141</v>
      </c>
      <c r="E221" s="234" t="s">
        <v>1</v>
      </c>
      <c r="F221" s="235" t="s">
        <v>142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141</v>
      </c>
      <c r="AU221" s="241" t="s">
        <v>91</v>
      </c>
      <c r="AV221" s="13" t="s">
        <v>89</v>
      </c>
      <c r="AW221" s="13" t="s">
        <v>36</v>
      </c>
      <c r="AX221" s="13" t="s">
        <v>81</v>
      </c>
      <c r="AY221" s="241" t="s">
        <v>132</v>
      </c>
    </row>
    <row r="222" s="13" customFormat="1">
      <c r="A222" s="13"/>
      <c r="B222" s="231"/>
      <c r="C222" s="232"/>
      <c r="D222" s="233" t="s">
        <v>141</v>
      </c>
      <c r="E222" s="234" t="s">
        <v>1</v>
      </c>
      <c r="F222" s="235" t="s">
        <v>152</v>
      </c>
      <c r="G222" s="232"/>
      <c r="H222" s="234" t="s">
        <v>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141</v>
      </c>
      <c r="AU222" s="241" t="s">
        <v>91</v>
      </c>
      <c r="AV222" s="13" t="s">
        <v>89</v>
      </c>
      <c r="AW222" s="13" t="s">
        <v>36</v>
      </c>
      <c r="AX222" s="13" t="s">
        <v>81</v>
      </c>
      <c r="AY222" s="241" t="s">
        <v>132</v>
      </c>
    </row>
    <row r="223" s="14" customFormat="1">
      <c r="A223" s="14"/>
      <c r="B223" s="242"/>
      <c r="C223" s="243"/>
      <c r="D223" s="233" t="s">
        <v>141</v>
      </c>
      <c r="E223" s="244" t="s">
        <v>1</v>
      </c>
      <c r="F223" s="245" t="s">
        <v>692</v>
      </c>
      <c r="G223" s="243"/>
      <c r="H223" s="246">
        <v>50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141</v>
      </c>
      <c r="AU223" s="252" t="s">
        <v>91</v>
      </c>
      <c r="AV223" s="14" t="s">
        <v>91</v>
      </c>
      <c r="AW223" s="14" t="s">
        <v>36</v>
      </c>
      <c r="AX223" s="14" t="s">
        <v>81</v>
      </c>
      <c r="AY223" s="252" t="s">
        <v>132</v>
      </c>
    </row>
    <row r="224" s="15" customFormat="1">
      <c r="A224" s="15"/>
      <c r="B224" s="253"/>
      <c r="C224" s="254"/>
      <c r="D224" s="233" t="s">
        <v>141</v>
      </c>
      <c r="E224" s="255" t="s">
        <v>1</v>
      </c>
      <c r="F224" s="256" t="s">
        <v>158</v>
      </c>
      <c r="G224" s="254"/>
      <c r="H224" s="257">
        <v>50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3" t="s">
        <v>141</v>
      </c>
      <c r="AU224" s="263" t="s">
        <v>91</v>
      </c>
      <c r="AV224" s="15" t="s">
        <v>139</v>
      </c>
      <c r="AW224" s="15" t="s">
        <v>36</v>
      </c>
      <c r="AX224" s="15" t="s">
        <v>89</v>
      </c>
      <c r="AY224" s="263" t="s">
        <v>132</v>
      </c>
    </row>
    <row r="225" s="2" customFormat="1" ht="33" customHeight="1">
      <c r="A225" s="38"/>
      <c r="B225" s="39"/>
      <c r="C225" s="218" t="s">
        <v>302</v>
      </c>
      <c r="D225" s="218" t="s">
        <v>134</v>
      </c>
      <c r="E225" s="219" t="s">
        <v>334</v>
      </c>
      <c r="F225" s="220" t="s">
        <v>335</v>
      </c>
      <c r="G225" s="221" t="s">
        <v>137</v>
      </c>
      <c r="H225" s="222">
        <v>50</v>
      </c>
      <c r="I225" s="223"/>
      <c r="J225" s="224">
        <f>ROUND(I225*H225,2)</f>
        <v>0</v>
      </c>
      <c r="K225" s="220" t="s">
        <v>138</v>
      </c>
      <c r="L225" s="44"/>
      <c r="M225" s="225" t="s">
        <v>1</v>
      </c>
      <c r="N225" s="226" t="s">
        <v>46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139</v>
      </c>
      <c r="AT225" s="229" t="s">
        <v>134</v>
      </c>
      <c r="AU225" s="229" t="s">
        <v>91</v>
      </c>
      <c r="AY225" s="17" t="s">
        <v>132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89</v>
      </c>
      <c r="BK225" s="230">
        <f>ROUND(I225*H225,2)</f>
        <v>0</v>
      </c>
      <c r="BL225" s="17" t="s">
        <v>139</v>
      </c>
      <c r="BM225" s="229" t="s">
        <v>751</v>
      </c>
    </row>
    <row r="226" s="13" customFormat="1">
      <c r="A226" s="13"/>
      <c r="B226" s="231"/>
      <c r="C226" s="232"/>
      <c r="D226" s="233" t="s">
        <v>141</v>
      </c>
      <c r="E226" s="234" t="s">
        <v>1</v>
      </c>
      <c r="F226" s="235" t="s">
        <v>157</v>
      </c>
      <c r="G226" s="232"/>
      <c r="H226" s="234" t="s">
        <v>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141</v>
      </c>
      <c r="AU226" s="241" t="s">
        <v>91</v>
      </c>
      <c r="AV226" s="13" t="s">
        <v>89</v>
      </c>
      <c r="AW226" s="13" t="s">
        <v>36</v>
      </c>
      <c r="AX226" s="13" t="s">
        <v>81</v>
      </c>
      <c r="AY226" s="241" t="s">
        <v>132</v>
      </c>
    </row>
    <row r="227" s="14" customFormat="1">
      <c r="A227" s="14"/>
      <c r="B227" s="242"/>
      <c r="C227" s="243"/>
      <c r="D227" s="233" t="s">
        <v>141</v>
      </c>
      <c r="E227" s="244" t="s">
        <v>1</v>
      </c>
      <c r="F227" s="245" t="s">
        <v>692</v>
      </c>
      <c r="G227" s="243"/>
      <c r="H227" s="246">
        <v>50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141</v>
      </c>
      <c r="AU227" s="252" t="s">
        <v>91</v>
      </c>
      <c r="AV227" s="14" t="s">
        <v>91</v>
      </c>
      <c r="AW227" s="14" t="s">
        <v>36</v>
      </c>
      <c r="AX227" s="14" t="s">
        <v>89</v>
      </c>
      <c r="AY227" s="252" t="s">
        <v>132</v>
      </c>
    </row>
    <row r="228" s="12" customFormat="1" ht="22.8" customHeight="1">
      <c r="A228" s="12"/>
      <c r="B228" s="202"/>
      <c r="C228" s="203"/>
      <c r="D228" s="204" t="s">
        <v>80</v>
      </c>
      <c r="E228" s="216" t="s">
        <v>181</v>
      </c>
      <c r="F228" s="216" t="s">
        <v>372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SUM(P229:P251)</f>
        <v>0</v>
      </c>
      <c r="Q228" s="210"/>
      <c r="R228" s="211">
        <f>SUM(R229:R251)</f>
        <v>1.3114672599999999</v>
      </c>
      <c r="S228" s="210"/>
      <c r="T228" s="212">
        <f>SUM(T229:T251)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89</v>
      </c>
      <c r="AT228" s="214" t="s">
        <v>80</v>
      </c>
      <c r="AU228" s="214" t="s">
        <v>89</v>
      </c>
      <c r="AY228" s="213" t="s">
        <v>132</v>
      </c>
      <c r="BK228" s="215">
        <f>SUM(BK229:BK251)</f>
        <v>0</v>
      </c>
    </row>
    <row r="229" s="2" customFormat="1" ht="37.8" customHeight="1">
      <c r="A229" s="38"/>
      <c r="B229" s="39"/>
      <c r="C229" s="218" t="s">
        <v>307</v>
      </c>
      <c r="D229" s="218" t="s">
        <v>134</v>
      </c>
      <c r="E229" s="219" t="s">
        <v>752</v>
      </c>
      <c r="F229" s="220" t="s">
        <v>753</v>
      </c>
      <c r="G229" s="221" t="s">
        <v>204</v>
      </c>
      <c r="H229" s="222">
        <v>70.5</v>
      </c>
      <c r="I229" s="223"/>
      <c r="J229" s="224">
        <f>ROUND(I229*H229,2)</f>
        <v>0</v>
      </c>
      <c r="K229" s="220" t="s">
        <v>138</v>
      </c>
      <c r="L229" s="44"/>
      <c r="M229" s="225" t="s">
        <v>1</v>
      </c>
      <c r="N229" s="226" t="s">
        <v>46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139</v>
      </c>
      <c r="AT229" s="229" t="s">
        <v>134</v>
      </c>
      <c r="AU229" s="229" t="s">
        <v>91</v>
      </c>
      <c r="AY229" s="17" t="s">
        <v>132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89</v>
      </c>
      <c r="BK229" s="230">
        <f>ROUND(I229*H229,2)</f>
        <v>0</v>
      </c>
      <c r="BL229" s="17" t="s">
        <v>139</v>
      </c>
      <c r="BM229" s="229" t="s">
        <v>754</v>
      </c>
    </row>
    <row r="230" s="2" customFormat="1" ht="21.75" customHeight="1">
      <c r="A230" s="38"/>
      <c r="B230" s="39"/>
      <c r="C230" s="269" t="s">
        <v>312</v>
      </c>
      <c r="D230" s="269" t="s">
        <v>264</v>
      </c>
      <c r="E230" s="270" t="s">
        <v>755</v>
      </c>
      <c r="F230" s="271" t="s">
        <v>756</v>
      </c>
      <c r="G230" s="272" t="s">
        <v>204</v>
      </c>
      <c r="H230" s="273">
        <v>71.558000000000007</v>
      </c>
      <c r="I230" s="274"/>
      <c r="J230" s="275">
        <f>ROUND(I230*H230,2)</f>
        <v>0</v>
      </c>
      <c r="K230" s="271" t="s">
        <v>1</v>
      </c>
      <c r="L230" s="276"/>
      <c r="M230" s="277" t="s">
        <v>1</v>
      </c>
      <c r="N230" s="278" t="s">
        <v>46</v>
      </c>
      <c r="O230" s="91"/>
      <c r="P230" s="227">
        <f>O230*H230</f>
        <v>0</v>
      </c>
      <c r="Q230" s="227">
        <v>0.00027</v>
      </c>
      <c r="R230" s="227">
        <f>Q230*H230</f>
        <v>0.019320660000000003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181</v>
      </c>
      <c r="AT230" s="229" t="s">
        <v>264</v>
      </c>
      <c r="AU230" s="229" t="s">
        <v>91</v>
      </c>
      <c r="AY230" s="17" t="s">
        <v>132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89</v>
      </c>
      <c r="BK230" s="230">
        <f>ROUND(I230*H230,2)</f>
        <v>0</v>
      </c>
      <c r="BL230" s="17" t="s">
        <v>139</v>
      </c>
      <c r="BM230" s="229" t="s">
        <v>757</v>
      </c>
    </row>
    <row r="231" s="2" customFormat="1">
      <c r="A231" s="38"/>
      <c r="B231" s="39"/>
      <c r="C231" s="40"/>
      <c r="D231" s="233" t="s">
        <v>173</v>
      </c>
      <c r="E231" s="40"/>
      <c r="F231" s="264" t="s">
        <v>414</v>
      </c>
      <c r="G231" s="40"/>
      <c r="H231" s="40"/>
      <c r="I231" s="265"/>
      <c r="J231" s="40"/>
      <c r="K231" s="40"/>
      <c r="L231" s="44"/>
      <c r="M231" s="266"/>
      <c r="N231" s="26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173</v>
      </c>
      <c r="AU231" s="17" t="s">
        <v>91</v>
      </c>
    </row>
    <row r="232" s="14" customFormat="1">
      <c r="A232" s="14"/>
      <c r="B232" s="242"/>
      <c r="C232" s="243"/>
      <c r="D232" s="233" t="s">
        <v>141</v>
      </c>
      <c r="E232" s="243"/>
      <c r="F232" s="245" t="s">
        <v>758</v>
      </c>
      <c r="G232" s="243"/>
      <c r="H232" s="246">
        <v>71.558000000000007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141</v>
      </c>
      <c r="AU232" s="252" t="s">
        <v>91</v>
      </c>
      <c r="AV232" s="14" t="s">
        <v>91</v>
      </c>
      <c r="AW232" s="14" t="s">
        <v>4</v>
      </c>
      <c r="AX232" s="14" t="s">
        <v>89</v>
      </c>
      <c r="AY232" s="252" t="s">
        <v>132</v>
      </c>
    </row>
    <row r="233" s="2" customFormat="1" ht="37.8" customHeight="1">
      <c r="A233" s="38"/>
      <c r="B233" s="39"/>
      <c r="C233" s="218" t="s">
        <v>319</v>
      </c>
      <c r="D233" s="218" t="s">
        <v>134</v>
      </c>
      <c r="E233" s="219" t="s">
        <v>759</v>
      </c>
      <c r="F233" s="220" t="s">
        <v>760</v>
      </c>
      <c r="G233" s="221" t="s">
        <v>204</v>
      </c>
      <c r="H233" s="222">
        <v>82</v>
      </c>
      <c r="I233" s="223"/>
      <c r="J233" s="224">
        <f>ROUND(I233*H233,2)</f>
        <v>0</v>
      </c>
      <c r="K233" s="220" t="s">
        <v>138</v>
      </c>
      <c r="L233" s="44"/>
      <c r="M233" s="225" t="s">
        <v>1</v>
      </c>
      <c r="N233" s="226" t="s">
        <v>46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139</v>
      </c>
      <c r="AT233" s="229" t="s">
        <v>134</v>
      </c>
      <c r="AU233" s="229" t="s">
        <v>91</v>
      </c>
      <c r="AY233" s="17" t="s">
        <v>132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89</v>
      </c>
      <c r="BK233" s="230">
        <f>ROUND(I233*H233,2)</f>
        <v>0</v>
      </c>
      <c r="BL233" s="17" t="s">
        <v>139</v>
      </c>
      <c r="BM233" s="229" t="s">
        <v>761</v>
      </c>
    </row>
    <row r="234" s="2" customFormat="1" ht="21.75" customHeight="1">
      <c r="A234" s="38"/>
      <c r="B234" s="39"/>
      <c r="C234" s="269" t="s">
        <v>324</v>
      </c>
      <c r="D234" s="269" t="s">
        <v>264</v>
      </c>
      <c r="E234" s="270" t="s">
        <v>762</v>
      </c>
      <c r="F234" s="271" t="s">
        <v>763</v>
      </c>
      <c r="G234" s="272" t="s">
        <v>204</v>
      </c>
      <c r="H234" s="273">
        <v>83.230000000000004</v>
      </c>
      <c r="I234" s="274"/>
      <c r="J234" s="275">
        <f>ROUND(I234*H234,2)</f>
        <v>0</v>
      </c>
      <c r="K234" s="271" t="s">
        <v>1</v>
      </c>
      <c r="L234" s="276"/>
      <c r="M234" s="277" t="s">
        <v>1</v>
      </c>
      <c r="N234" s="278" t="s">
        <v>46</v>
      </c>
      <c r="O234" s="91"/>
      <c r="P234" s="227">
        <f>O234*H234</f>
        <v>0</v>
      </c>
      <c r="Q234" s="227">
        <v>0.00042000000000000002</v>
      </c>
      <c r="R234" s="227">
        <f>Q234*H234</f>
        <v>0.034956600000000004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181</v>
      </c>
      <c r="AT234" s="229" t="s">
        <v>264</v>
      </c>
      <c r="AU234" s="229" t="s">
        <v>91</v>
      </c>
      <c r="AY234" s="17" t="s">
        <v>132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89</v>
      </c>
      <c r="BK234" s="230">
        <f>ROUND(I234*H234,2)</f>
        <v>0</v>
      </c>
      <c r="BL234" s="17" t="s">
        <v>139</v>
      </c>
      <c r="BM234" s="229" t="s">
        <v>764</v>
      </c>
    </row>
    <row r="235" s="2" customFormat="1">
      <c r="A235" s="38"/>
      <c r="B235" s="39"/>
      <c r="C235" s="40"/>
      <c r="D235" s="233" t="s">
        <v>173</v>
      </c>
      <c r="E235" s="40"/>
      <c r="F235" s="264" t="s">
        <v>414</v>
      </c>
      <c r="G235" s="40"/>
      <c r="H235" s="40"/>
      <c r="I235" s="265"/>
      <c r="J235" s="40"/>
      <c r="K235" s="40"/>
      <c r="L235" s="44"/>
      <c r="M235" s="266"/>
      <c r="N235" s="267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173</v>
      </c>
      <c r="AU235" s="17" t="s">
        <v>91</v>
      </c>
    </row>
    <row r="236" s="14" customFormat="1">
      <c r="A236" s="14"/>
      <c r="B236" s="242"/>
      <c r="C236" s="243"/>
      <c r="D236" s="233" t="s">
        <v>141</v>
      </c>
      <c r="E236" s="243"/>
      <c r="F236" s="245" t="s">
        <v>765</v>
      </c>
      <c r="G236" s="243"/>
      <c r="H236" s="246">
        <v>83.230000000000004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141</v>
      </c>
      <c r="AU236" s="252" t="s">
        <v>91</v>
      </c>
      <c r="AV236" s="14" t="s">
        <v>91</v>
      </c>
      <c r="AW236" s="14" t="s">
        <v>4</v>
      </c>
      <c r="AX236" s="14" t="s">
        <v>89</v>
      </c>
      <c r="AY236" s="252" t="s">
        <v>132</v>
      </c>
    </row>
    <row r="237" s="2" customFormat="1" ht="37.8" customHeight="1">
      <c r="A237" s="38"/>
      <c r="B237" s="39"/>
      <c r="C237" s="218" t="s">
        <v>329</v>
      </c>
      <c r="D237" s="218" t="s">
        <v>134</v>
      </c>
      <c r="E237" s="219" t="s">
        <v>766</v>
      </c>
      <c r="F237" s="220" t="s">
        <v>767</v>
      </c>
      <c r="G237" s="221" t="s">
        <v>204</v>
      </c>
      <c r="H237" s="222">
        <v>34</v>
      </c>
      <c r="I237" s="223"/>
      <c r="J237" s="224">
        <f>ROUND(I237*H237,2)</f>
        <v>0</v>
      </c>
      <c r="K237" s="220" t="s">
        <v>138</v>
      </c>
      <c r="L237" s="44"/>
      <c r="M237" s="225" t="s">
        <v>1</v>
      </c>
      <c r="N237" s="226" t="s">
        <v>46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139</v>
      </c>
      <c r="AT237" s="229" t="s">
        <v>134</v>
      </c>
      <c r="AU237" s="229" t="s">
        <v>91</v>
      </c>
      <c r="AY237" s="17" t="s">
        <v>132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89</v>
      </c>
      <c r="BK237" s="230">
        <f>ROUND(I237*H237,2)</f>
        <v>0</v>
      </c>
      <c r="BL237" s="17" t="s">
        <v>139</v>
      </c>
      <c r="BM237" s="229" t="s">
        <v>768</v>
      </c>
    </row>
    <row r="238" s="2" customFormat="1" ht="16.5" customHeight="1">
      <c r="A238" s="38"/>
      <c r="B238" s="39"/>
      <c r="C238" s="269" t="s">
        <v>333</v>
      </c>
      <c r="D238" s="269" t="s">
        <v>264</v>
      </c>
      <c r="E238" s="270" t="s">
        <v>769</v>
      </c>
      <c r="F238" s="271" t="s">
        <v>770</v>
      </c>
      <c r="G238" s="272" t="s">
        <v>204</v>
      </c>
      <c r="H238" s="273">
        <v>34</v>
      </c>
      <c r="I238" s="274"/>
      <c r="J238" s="275">
        <f>ROUND(I238*H238,2)</f>
        <v>0</v>
      </c>
      <c r="K238" s="271" t="s">
        <v>1</v>
      </c>
      <c r="L238" s="276"/>
      <c r="M238" s="277" t="s">
        <v>1</v>
      </c>
      <c r="N238" s="278" t="s">
        <v>46</v>
      </c>
      <c r="O238" s="91"/>
      <c r="P238" s="227">
        <f>O238*H238</f>
        <v>0</v>
      </c>
      <c r="Q238" s="227">
        <v>0.0021099999999999999</v>
      </c>
      <c r="R238" s="227">
        <f>Q238*H238</f>
        <v>0.071739999999999998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181</v>
      </c>
      <c r="AT238" s="229" t="s">
        <v>264</v>
      </c>
      <c r="AU238" s="229" t="s">
        <v>91</v>
      </c>
      <c r="AY238" s="17" t="s">
        <v>132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89</v>
      </c>
      <c r="BK238" s="230">
        <f>ROUND(I238*H238,2)</f>
        <v>0</v>
      </c>
      <c r="BL238" s="17" t="s">
        <v>139</v>
      </c>
      <c r="BM238" s="229" t="s">
        <v>771</v>
      </c>
    </row>
    <row r="239" s="2" customFormat="1" ht="37.8" customHeight="1">
      <c r="A239" s="38"/>
      <c r="B239" s="39"/>
      <c r="C239" s="218" t="s">
        <v>337</v>
      </c>
      <c r="D239" s="218" t="s">
        <v>134</v>
      </c>
      <c r="E239" s="219" t="s">
        <v>772</v>
      </c>
      <c r="F239" s="220" t="s">
        <v>773</v>
      </c>
      <c r="G239" s="221" t="s">
        <v>376</v>
      </c>
      <c r="H239" s="222">
        <v>18</v>
      </c>
      <c r="I239" s="223"/>
      <c r="J239" s="224">
        <f>ROUND(I239*H239,2)</f>
        <v>0</v>
      </c>
      <c r="K239" s="220" t="s">
        <v>138</v>
      </c>
      <c r="L239" s="44"/>
      <c r="M239" s="225" t="s">
        <v>1</v>
      </c>
      <c r="N239" s="226" t="s">
        <v>46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139</v>
      </c>
      <c r="AT239" s="229" t="s">
        <v>134</v>
      </c>
      <c r="AU239" s="229" t="s">
        <v>91</v>
      </c>
      <c r="AY239" s="17" t="s">
        <v>132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89</v>
      </c>
      <c r="BK239" s="230">
        <f>ROUND(I239*H239,2)</f>
        <v>0</v>
      </c>
      <c r="BL239" s="17" t="s">
        <v>139</v>
      </c>
      <c r="BM239" s="229" t="s">
        <v>774</v>
      </c>
    </row>
    <row r="240" s="2" customFormat="1" ht="16.5" customHeight="1">
      <c r="A240" s="38"/>
      <c r="B240" s="39"/>
      <c r="C240" s="269" t="s">
        <v>342</v>
      </c>
      <c r="D240" s="269" t="s">
        <v>264</v>
      </c>
      <c r="E240" s="270" t="s">
        <v>775</v>
      </c>
      <c r="F240" s="271" t="s">
        <v>776</v>
      </c>
      <c r="G240" s="272" t="s">
        <v>376</v>
      </c>
      <c r="H240" s="273">
        <v>18</v>
      </c>
      <c r="I240" s="274"/>
      <c r="J240" s="275">
        <f>ROUND(I240*H240,2)</f>
        <v>0</v>
      </c>
      <c r="K240" s="271" t="s">
        <v>1</v>
      </c>
      <c r="L240" s="276"/>
      <c r="M240" s="277" t="s">
        <v>1</v>
      </c>
      <c r="N240" s="278" t="s">
        <v>46</v>
      </c>
      <c r="O240" s="91"/>
      <c r="P240" s="227">
        <f>O240*H240</f>
        <v>0</v>
      </c>
      <c r="Q240" s="227">
        <v>0.00042999999999999999</v>
      </c>
      <c r="R240" s="227">
        <f>Q240*H240</f>
        <v>0.0077399999999999995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181</v>
      </c>
      <c r="AT240" s="229" t="s">
        <v>264</v>
      </c>
      <c r="AU240" s="229" t="s">
        <v>91</v>
      </c>
      <c r="AY240" s="17" t="s">
        <v>132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89</v>
      </c>
      <c r="BK240" s="230">
        <f>ROUND(I240*H240,2)</f>
        <v>0</v>
      </c>
      <c r="BL240" s="17" t="s">
        <v>139</v>
      </c>
      <c r="BM240" s="229" t="s">
        <v>777</v>
      </c>
    </row>
    <row r="241" s="2" customFormat="1" ht="37.8" customHeight="1">
      <c r="A241" s="38"/>
      <c r="B241" s="39"/>
      <c r="C241" s="218" t="s">
        <v>347</v>
      </c>
      <c r="D241" s="218" t="s">
        <v>134</v>
      </c>
      <c r="E241" s="219" t="s">
        <v>778</v>
      </c>
      <c r="F241" s="220" t="s">
        <v>779</v>
      </c>
      <c r="G241" s="221" t="s">
        <v>376</v>
      </c>
      <c r="H241" s="222">
        <v>5</v>
      </c>
      <c r="I241" s="223"/>
      <c r="J241" s="224">
        <f>ROUND(I241*H241,2)</f>
        <v>0</v>
      </c>
      <c r="K241" s="220" t="s">
        <v>138</v>
      </c>
      <c r="L241" s="44"/>
      <c r="M241" s="225" t="s">
        <v>1</v>
      </c>
      <c r="N241" s="226" t="s">
        <v>46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139</v>
      </c>
      <c r="AT241" s="229" t="s">
        <v>134</v>
      </c>
      <c r="AU241" s="229" t="s">
        <v>91</v>
      </c>
      <c r="AY241" s="17" t="s">
        <v>132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89</v>
      </c>
      <c r="BK241" s="230">
        <f>ROUND(I241*H241,2)</f>
        <v>0</v>
      </c>
      <c r="BL241" s="17" t="s">
        <v>139</v>
      </c>
      <c r="BM241" s="229" t="s">
        <v>780</v>
      </c>
    </row>
    <row r="242" s="2" customFormat="1" ht="16.5" customHeight="1">
      <c r="A242" s="38"/>
      <c r="B242" s="39"/>
      <c r="C242" s="269" t="s">
        <v>352</v>
      </c>
      <c r="D242" s="269" t="s">
        <v>264</v>
      </c>
      <c r="E242" s="270" t="s">
        <v>781</v>
      </c>
      <c r="F242" s="271" t="s">
        <v>782</v>
      </c>
      <c r="G242" s="272" t="s">
        <v>376</v>
      </c>
      <c r="H242" s="273">
        <v>5</v>
      </c>
      <c r="I242" s="274"/>
      <c r="J242" s="275">
        <f>ROUND(I242*H242,2)</f>
        <v>0</v>
      </c>
      <c r="K242" s="271" t="s">
        <v>1</v>
      </c>
      <c r="L242" s="276"/>
      <c r="M242" s="277" t="s">
        <v>1</v>
      </c>
      <c r="N242" s="278" t="s">
        <v>46</v>
      </c>
      <c r="O242" s="91"/>
      <c r="P242" s="227">
        <f>O242*H242</f>
        <v>0</v>
      </c>
      <c r="Q242" s="227">
        <v>0.00084000000000000003</v>
      </c>
      <c r="R242" s="227">
        <f>Q242*H242</f>
        <v>0.0042000000000000006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181</v>
      </c>
      <c r="AT242" s="229" t="s">
        <v>264</v>
      </c>
      <c r="AU242" s="229" t="s">
        <v>91</v>
      </c>
      <c r="AY242" s="17" t="s">
        <v>132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89</v>
      </c>
      <c r="BK242" s="230">
        <f>ROUND(I242*H242,2)</f>
        <v>0</v>
      </c>
      <c r="BL242" s="17" t="s">
        <v>139</v>
      </c>
      <c r="BM242" s="229" t="s">
        <v>783</v>
      </c>
    </row>
    <row r="243" s="2" customFormat="1" ht="44.25" customHeight="1">
      <c r="A243" s="38"/>
      <c r="B243" s="39"/>
      <c r="C243" s="218" t="s">
        <v>356</v>
      </c>
      <c r="D243" s="218" t="s">
        <v>134</v>
      </c>
      <c r="E243" s="219" t="s">
        <v>784</v>
      </c>
      <c r="F243" s="220" t="s">
        <v>785</v>
      </c>
      <c r="G243" s="221" t="s">
        <v>376</v>
      </c>
      <c r="H243" s="222">
        <v>23</v>
      </c>
      <c r="I243" s="223"/>
      <c r="J243" s="224">
        <f>ROUND(I243*H243,2)</f>
        <v>0</v>
      </c>
      <c r="K243" s="220" t="s">
        <v>138</v>
      </c>
      <c r="L243" s="44"/>
      <c r="M243" s="225" t="s">
        <v>1</v>
      </c>
      <c r="N243" s="226" t="s">
        <v>46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139</v>
      </c>
      <c r="AT243" s="229" t="s">
        <v>134</v>
      </c>
      <c r="AU243" s="229" t="s">
        <v>91</v>
      </c>
      <c r="AY243" s="17" t="s">
        <v>132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89</v>
      </c>
      <c r="BK243" s="230">
        <f>ROUND(I243*H243,2)</f>
        <v>0</v>
      </c>
      <c r="BL243" s="17" t="s">
        <v>139</v>
      </c>
      <c r="BM243" s="229" t="s">
        <v>786</v>
      </c>
    </row>
    <row r="244" s="2" customFormat="1" ht="16.5" customHeight="1">
      <c r="A244" s="38"/>
      <c r="B244" s="39"/>
      <c r="C244" s="269" t="s">
        <v>360</v>
      </c>
      <c r="D244" s="269" t="s">
        <v>264</v>
      </c>
      <c r="E244" s="270" t="s">
        <v>787</v>
      </c>
      <c r="F244" s="271" t="s">
        <v>788</v>
      </c>
      <c r="G244" s="272" t="s">
        <v>376</v>
      </c>
      <c r="H244" s="273">
        <v>18</v>
      </c>
      <c r="I244" s="274"/>
      <c r="J244" s="275">
        <f>ROUND(I244*H244,2)</f>
        <v>0</v>
      </c>
      <c r="K244" s="271" t="s">
        <v>138</v>
      </c>
      <c r="L244" s="276"/>
      <c r="M244" s="277" t="s">
        <v>1</v>
      </c>
      <c r="N244" s="278" t="s">
        <v>46</v>
      </c>
      <c r="O244" s="91"/>
      <c r="P244" s="227">
        <f>O244*H244</f>
        <v>0</v>
      </c>
      <c r="Q244" s="227">
        <v>0.00017000000000000001</v>
      </c>
      <c r="R244" s="227">
        <f>Q244*H244</f>
        <v>0.0030600000000000002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181</v>
      </c>
      <c r="AT244" s="229" t="s">
        <v>264</v>
      </c>
      <c r="AU244" s="229" t="s">
        <v>91</v>
      </c>
      <c r="AY244" s="17" t="s">
        <v>132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89</v>
      </c>
      <c r="BK244" s="230">
        <f>ROUND(I244*H244,2)</f>
        <v>0</v>
      </c>
      <c r="BL244" s="17" t="s">
        <v>139</v>
      </c>
      <c r="BM244" s="229" t="s">
        <v>789</v>
      </c>
    </row>
    <row r="245" s="2" customFormat="1" ht="16.5" customHeight="1">
      <c r="A245" s="38"/>
      <c r="B245" s="39"/>
      <c r="C245" s="269" t="s">
        <v>364</v>
      </c>
      <c r="D245" s="269" t="s">
        <v>264</v>
      </c>
      <c r="E245" s="270" t="s">
        <v>790</v>
      </c>
      <c r="F245" s="271" t="s">
        <v>791</v>
      </c>
      <c r="G245" s="272" t="s">
        <v>376</v>
      </c>
      <c r="H245" s="273">
        <v>5</v>
      </c>
      <c r="I245" s="274"/>
      <c r="J245" s="275">
        <f>ROUND(I245*H245,2)</f>
        <v>0</v>
      </c>
      <c r="K245" s="271" t="s">
        <v>138</v>
      </c>
      <c r="L245" s="276"/>
      <c r="M245" s="277" t="s">
        <v>1</v>
      </c>
      <c r="N245" s="278" t="s">
        <v>46</v>
      </c>
      <c r="O245" s="91"/>
      <c r="P245" s="227">
        <f>O245*H245</f>
        <v>0</v>
      </c>
      <c r="Q245" s="227">
        <v>0.00018000000000000001</v>
      </c>
      <c r="R245" s="227">
        <f>Q245*H245</f>
        <v>0.00090000000000000008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181</v>
      </c>
      <c r="AT245" s="229" t="s">
        <v>264</v>
      </c>
      <c r="AU245" s="229" t="s">
        <v>91</v>
      </c>
      <c r="AY245" s="17" t="s">
        <v>132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89</v>
      </c>
      <c r="BK245" s="230">
        <f>ROUND(I245*H245,2)</f>
        <v>0</v>
      </c>
      <c r="BL245" s="17" t="s">
        <v>139</v>
      </c>
      <c r="BM245" s="229" t="s">
        <v>792</v>
      </c>
    </row>
    <row r="246" s="2" customFormat="1" ht="49.05" customHeight="1">
      <c r="A246" s="38"/>
      <c r="B246" s="39"/>
      <c r="C246" s="218" t="s">
        <v>373</v>
      </c>
      <c r="D246" s="218" t="s">
        <v>134</v>
      </c>
      <c r="E246" s="219" t="s">
        <v>793</v>
      </c>
      <c r="F246" s="220" t="s">
        <v>794</v>
      </c>
      <c r="G246" s="221" t="s">
        <v>376</v>
      </c>
      <c r="H246" s="222">
        <v>23</v>
      </c>
      <c r="I246" s="223"/>
      <c r="J246" s="224">
        <f>ROUND(I246*H246,2)</f>
        <v>0</v>
      </c>
      <c r="K246" s="220" t="s">
        <v>138</v>
      </c>
      <c r="L246" s="44"/>
      <c r="M246" s="225" t="s">
        <v>1</v>
      </c>
      <c r="N246" s="226" t="s">
        <v>46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139</v>
      </c>
      <c r="AT246" s="229" t="s">
        <v>134</v>
      </c>
      <c r="AU246" s="229" t="s">
        <v>91</v>
      </c>
      <c r="AY246" s="17" t="s">
        <v>132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89</v>
      </c>
      <c r="BK246" s="230">
        <f>ROUND(I246*H246,2)</f>
        <v>0</v>
      </c>
      <c r="BL246" s="17" t="s">
        <v>139</v>
      </c>
      <c r="BM246" s="229" t="s">
        <v>795</v>
      </c>
    </row>
    <row r="247" s="2" customFormat="1" ht="24.15" customHeight="1">
      <c r="A247" s="38"/>
      <c r="B247" s="39"/>
      <c r="C247" s="269" t="s">
        <v>378</v>
      </c>
      <c r="D247" s="269" t="s">
        <v>264</v>
      </c>
      <c r="E247" s="270" t="s">
        <v>796</v>
      </c>
      <c r="F247" s="271" t="s">
        <v>797</v>
      </c>
      <c r="G247" s="272" t="s">
        <v>376</v>
      </c>
      <c r="H247" s="273">
        <v>23</v>
      </c>
      <c r="I247" s="274"/>
      <c r="J247" s="275">
        <f>ROUND(I247*H247,2)</f>
        <v>0</v>
      </c>
      <c r="K247" s="271" t="s">
        <v>138</v>
      </c>
      <c r="L247" s="276"/>
      <c r="M247" s="277" t="s">
        <v>1</v>
      </c>
      <c r="N247" s="278" t="s">
        <v>46</v>
      </c>
      <c r="O247" s="91"/>
      <c r="P247" s="227">
        <f>O247*H247</f>
        <v>0</v>
      </c>
      <c r="Q247" s="227">
        <v>0.0028999999999999998</v>
      </c>
      <c r="R247" s="227">
        <f>Q247*H247</f>
        <v>0.066699999999999995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181</v>
      </c>
      <c r="AT247" s="229" t="s">
        <v>264</v>
      </c>
      <c r="AU247" s="229" t="s">
        <v>91</v>
      </c>
      <c r="AY247" s="17" t="s">
        <v>132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89</v>
      </c>
      <c r="BK247" s="230">
        <f>ROUND(I247*H247,2)</f>
        <v>0</v>
      </c>
      <c r="BL247" s="17" t="s">
        <v>139</v>
      </c>
      <c r="BM247" s="229" t="s">
        <v>798</v>
      </c>
    </row>
    <row r="248" s="2" customFormat="1" ht="24.15" customHeight="1">
      <c r="A248" s="38"/>
      <c r="B248" s="39"/>
      <c r="C248" s="269" t="s">
        <v>382</v>
      </c>
      <c r="D248" s="269" t="s">
        <v>264</v>
      </c>
      <c r="E248" s="270" t="s">
        <v>799</v>
      </c>
      <c r="F248" s="271" t="s">
        <v>800</v>
      </c>
      <c r="G248" s="272" t="s">
        <v>376</v>
      </c>
      <c r="H248" s="273">
        <v>23</v>
      </c>
      <c r="I248" s="274"/>
      <c r="J248" s="275">
        <f>ROUND(I248*H248,2)</f>
        <v>0</v>
      </c>
      <c r="K248" s="271" t="s">
        <v>1</v>
      </c>
      <c r="L248" s="276"/>
      <c r="M248" s="277" t="s">
        <v>1</v>
      </c>
      <c r="N248" s="278" t="s">
        <v>46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181</v>
      </c>
      <c r="AT248" s="229" t="s">
        <v>264</v>
      </c>
      <c r="AU248" s="229" t="s">
        <v>91</v>
      </c>
      <c r="AY248" s="17" t="s">
        <v>132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89</v>
      </c>
      <c r="BK248" s="230">
        <f>ROUND(I248*H248,2)</f>
        <v>0</v>
      </c>
      <c r="BL248" s="17" t="s">
        <v>139</v>
      </c>
      <c r="BM248" s="229" t="s">
        <v>801</v>
      </c>
    </row>
    <row r="249" s="2" customFormat="1" ht="16.5" customHeight="1">
      <c r="A249" s="38"/>
      <c r="B249" s="39"/>
      <c r="C249" s="218" t="s">
        <v>386</v>
      </c>
      <c r="D249" s="218" t="s">
        <v>134</v>
      </c>
      <c r="E249" s="219" t="s">
        <v>802</v>
      </c>
      <c r="F249" s="220" t="s">
        <v>803</v>
      </c>
      <c r="G249" s="221" t="s">
        <v>376</v>
      </c>
      <c r="H249" s="222">
        <v>23</v>
      </c>
      <c r="I249" s="223"/>
      <c r="J249" s="224">
        <f>ROUND(I249*H249,2)</f>
        <v>0</v>
      </c>
      <c r="K249" s="220" t="s">
        <v>138</v>
      </c>
      <c r="L249" s="44"/>
      <c r="M249" s="225" t="s">
        <v>1</v>
      </c>
      <c r="N249" s="226" t="s">
        <v>46</v>
      </c>
      <c r="O249" s="91"/>
      <c r="P249" s="227">
        <f>O249*H249</f>
        <v>0</v>
      </c>
      <c r="Q249" s="227">
        <v>0.040000000000000001</v>
      </c>
      <c r="R249" s="227">
        <f>Q249*H249</f>
        <v>0.92000000000000004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139</v>
      </c>
      <c r="AT249" s="229" t="s">
        <v>134</v>
      </c>
      <c r="AU249" s="229" t="s">
        <v>91</v>
      </c>
      <c r="AY249" s="17" t="s">
        <v>132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89</v>
      </c>
      <c r="BK249" s="230">
        <f>ROUND(I249*H249,2)</f>
        <v>0</v>
      </c>
      <c r="BL249" s="17" t="s">
        <v>139</v>
      </c>
      <c r="BM249" s="229" t="s">
        <v>804</v>
      </c>
    </row>
    <row r="250" s="2" customFormat="1" ht="16.5" customHeight="1">
      <c r="A250" s="38"/>
      <c r="B250" s="39"/>
      <c r="C250" s="269" t="s">
        <v>390</v>
      </c>
      <c r="D250" s="269" t="s">
        <v>264</v>
      </c>
      <c r="E250" s="270" t="s">
        <v>805</v>
      </c>
      <c r="F250" s="271" t="s">
        <v>806</v>
      </c>
      <c r="G250" s="272" t="s">
        <v>376</v>
      </c>
      <c r="H250" s="273">
        <v>23</v>
      </c>
      <c r="I250" s="274"/>
      <c r="J250" s="275">
        <f>ROUND(I250*H250,2)</f>
        <v>0</v>
      </c>
      <c r="K250" s="271" t="s">
        <v>138</v>
      </c>
      <c r="L250" s="276"/>
      <c r="M250" s="277" t="s">
        <v>1</v>
      </c>
      <c r="N250" s="278" t="s">
        <v>46</v>
      </c>
      <c r="O250" s="91"/>
      <c r="P250" s="227">
        <f>O250*H250</f>
        <v>0</v>
      </c>
      <c r="Q250" s="227">
        <v>0.0073000000000000001</v>
      </c>
      <c r="R250" s="227">
        <f>Q250*H250</f>
        <v>0.16789999999999999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181</v>
      </c>
      <c r="AT250" s="229" t="s">
        <v>264</v>
      </c>
      <c r="AU250" s="229" t="s">
        <v>91</v>
      </c>
      <c r="AY250" s="17" t="s">
        <v>132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89</v>
      </c>
      <c r="BK250" s="230">
        <f>ROUND(I250*H250,2)</f>
        <v>0</v>
      </c>
      <c r="BL250" s="17" t="s">
        <v>139</v>
      </c>
      <c r="BM250" s="229" t="s">
        <v>807</v>
      </c>
    </row>
    <row r="251" s="2" customFormat="1" ht="24.15" customHeight="1">
      <c r="A251" s="38"/>
      <c r="B251" s="39"/>
      <c r="C251" s="269" t="s">
        <v>394</v>
      </c>
      <c r="D251" s="269" t="s">
        <v>264</v>
      </c>
      <c r="E251" s="270" t="s">
        <v>808</v>
      </c>
      <c r="F251" s="271" t="s">
        <v>564</v>
      </c>
      <c r="G251" s="272" t="s">
        <v>376</v>
      </c>
      <c r="H251" s="273">
        <v>23</v>
      </c>
      <c r="I251" s="274"/>
      <c r="J251" s="275">
        <f>ROUND(I251*H251,2)</f>
        <v>0</v>
      </c>
      <c r="K251" s="271" t="s">
        <v>1</v>
      </c>
      <c r="L251" s="276"/>
      <c r="M251" s="277" t="s">
        <v>1</v>
      </c>
      <c r="N251" s="278" t="s">
        <v>46</v>
      </c>
      <c r="O251" s="91"/>
      <c r="P251" s="227">
        <f>O251*H251</f>
        <v>0</v>
      </c>
      <c r="Q251" s="227">
        <v>0.00064999999999999997</v>
      </c>
      <c r="R251" s="227">
        <f>Q251*H251</f>
        <v>0.01495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181</v>
      </c>
      <c r="AT251" s="229" t="s">
        <v>264</v>
      </c>
      <c r="AU251" s="229" t="s">
        <v>91</v>
      </c>
      <c r="AY251" s="17" t="s">
        <v>132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89</v>
      </c>
      <c r="BK251" s="230">
        <f>ROUND(I251*H251,2)</f>
        <v>0</v>
      </c>
      <c r="BL251" s="17" t="s">
        <v>139</v>
      </c>
      <c r="BM251" s="229" t="s">
        <v>809</v>
      </c>
    </row>
    <row r="252" s="12" customFormat="1" ht="22.8" customHeight="1">
      <c r="A252" s="12"/>
      <c r="B252" s="202"/>
      <c r="C252" s="203"/>
      <c r="D252" s="204" t="s">
        <v>80</v>
      </c>
      <c r="E252" s="216" t="s">
        <v>636</v>
      </c>
      <c r="F252" s="216" t="s">
        <v>637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SUM(P253:P263)</f>
        <v>0</v>
      </c>
      <c r="Q252" s="210"/>
      <c r="R252" s="211">
        <f>SUM(R253:R263)</f>
        <v>0</v>
      </c>
      <c r="S252" s="210"/>
      <c r="T252" s="212">
        <f>SUM(T253:T263)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89</v>
      </c>
      <c r="AT252" s="214" t="s">
        <v>80</v>
      </c>
      <c r="AU252" s="214" t="s">
        <v>89</v>
      </c>
      <c r="AY252" s="213" t="s">
        <v>132</v>
      </c>
      <c r="BK252" s="215">
        <f>SUM(BK253:BK263)</f>
        <v>0</v>
      </c>
    </row>
    <row r="253" s="2" customFormat="1" ht="37.8" customHeight="1">
      <c r="A253" s="38"/>
      <c r="B253" s="39"/>
      <c r="C253" s="218" t="s">
        <v>398</v>
      </c>
      <c r="D253" s="218" t="s">
        <v>134</v>
      </c>
      <c r="E253" s="219" t="s">
        <v>639</v>
      </c>
      <c r="F253" s="220" t="s">
        <v>640</v>
      </c>
      <c r="G253" s="221" t="s">
        <v>253</v>
      </c>
      <c r="H253" s="222">
        <v>64.109999999999999</v>
      </c>
      <c r="I253" s="223"/>
      <c r="J253" s="224">
        <f>ROUND(I253*H253,2)</f>
        <v>0</v>
      </c>
      <c r="K253" s="220" t="s">
        <v>138</v>
      </c>
      <c r="L253" s="44"/>
      <c r="M253" s="225" t="s">
        <v>1</v>
      </c>
      <c r="N253" s="226" t="s">
        <v>46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139</v>
      </c>
      <c r="AT253" s="229" t="s">
        <v>134</v>
      </c>
      <c r="AU253" s="229" t="s">
        <v>91</v>
      </c>
      <c r="AY253" s="17" t="s">
        <v>132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89</v>
      </c>
      <c r="BK253" s="230">
        <f>ROUND(I253*H253,2)</f>
        <v>0</v>
      </c>
      <c r="BL253" s="17" t="s">
        <v>139</v>
      </c>
      <c r="BM253" s="229" t="s">
        <v>810</v>
      </c>
    </row>
    <row r="254" s="2" customFormat="1" ht="37.8" customHeight="1">
      <c r="A254" s="38"/>
      <c r="B254" s="39"/>
      <c r="C254" s="218" t="s">
        <v>402</v>
      </c>
      <c r="D254" s="218" t="s">
        <v>134</v>
      </c>
      <c r="E254" s="219" t="s">
        <v>643</v>
      </c>
      <c r="F254" s="220" t="s">
        <v>644</v>
      </c>
      <c r="G254" s="221" t="s">
        <v>253</v>
      </c>
      <c r="H254" s="222">
        <v>410.19</v>
      </c>
      <c r="I254" s="223"/>
      <c r="J254" s="224">
        <f>ROUND(I254*H254,2)</f>
        <v>0</v>
      </c>
      <c r="K254" s="220" t="s">
        <v>138</v>
      </c>
      <c r="L254" s="44"/>
      <c r="M254" s="225" t="s">
        <v>1</v>
      </c>
      <c r="N254" s="226" t="s">
        <v>46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139</v>
      </c>
      <c r="AT254" s="229" t="s">
        <v>134</v>
      </c>
      <c r="AU254" s="229" t="s">
        <v>91</v>
      </c>
      <c r="AY254" s="17" t="s">
        <v>132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89</v>
      </c>
      <c r="BK254" s="230">
        <f>ROUND(I254*H254,2)</f>
        <v>0</v>
      </c>
      <c r="BL254" s="17" t="s">
        <v>139</v>
      </c>
      <c r="BM254" s="229" t="s">
        <v>811</v>
      </c>
    </row>
    <row r="255" s="13" customFormat="1">
      <c r="A255" s="13"/>
      <c r="B255" s="231"/>
      <c r="C255" s="232"/>
      <c r="D255" s="233" t="s">
        <v>141</v>
      </c>
      <c r="E255" s="234" t="s">
        <v>1</v>
      </c>
      <c r="F255" s="235" t="s">
        <v>646</v>
      </c>
      <c r="G255" s="232"/>
      <c r="H255" s="234" t="s">
        <v>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141</v>
      </c>
      <c r="AU255" s="241" t="s">
        <v>91</v>
      </c>
      <c r="AV255" s="13" t="s">
        <v>89</v>
      </c>
      <c r="AW255" s="13" t="s">
        <v>36</v>
      </c>
      <c r="AX255" s="13" t="s">
        <v>81</v>
      </c>
      <c r="AY255" s="241" t="s">
        <v>132</v>
      </c>
    </row>
    <row r="256" s="14" customFormat="1">
      <c r="A256" s="14"/>
      <c r="B256" s="242"/>
      <c r="C256" s="243"/>
      <c r="D256" s="233" t="s">
        <v>141</v>
      </c>
      <c r="E256" s="244" t="s">
        <v>1</v>
      </c>
      <c r="F256" s="245" t="s">
        <v>812</v>
      </c>
      <c r="G256" s="243"/>
      <c r="H256" s="246">
        <v>276.75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141</v>
      </c>
      <c r="AU256" s="252" t="s">
        <v>91</v>
      </c>
      <c r="AV256" s="14" t="s">
        <v>91</v>
      </c>
      <c r="AW256" s="14" t="s">
        <v>36</v>
      </c>
      <c r="AX256" s="14" t="s">
        <v>81</v>
      </c>
      <c r="AY256" s="252" t="s">
        <v>132</v>
      </c>
    </row>
    <row r="257" s="13" customFormat="1">
      <c r="A257" s="13"/>
      <c r="B257" s="231"/>
      <c r="C257" s="232"/>
      <c r="D257" s="233" t="s">
        <v>141</v>
      </c>
      <c r="E257" s="234" t="s">
        <v>1</v>
      </c>
      <c r="F257" s="235" t="s">
        <v>648</v>
      </c>
      <c r="G257" s="232"/>
      <c r="H257" s="234" t="s">
        <v>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141</v>
      </c>
      <c r="AU257" s="241" t="s">
        <v>91</v>
      </c>
      <c r="AV257" s="13" t="s">
        <v>89</v>
      </c>
      <c r="AW257" s="13" t="s">
        <v>36</v>
      </c>
      <c r="AX257" s="13" t="s">
        <v>81</v>
      </c>
      <c r="AY257" s="241" t="s">
        <v>132</v>
      </c>
    </row>
    <row r="258" s="14" customFormat="1">
      <c r="A258" s="14"/>
      <c r="B258" s="242"/>
      <c r="C258" s="243"/>
      <c r="D258" s="233" t="s">
        <v>141</v>
      </c>
      <c r="E258" s="244" t="s">
        <v>1</v>
      </c>
      <c r="F258" s="245" t="s">
        <v>813</v>
      </c>
      <c r="G258" s="243"/>
      <c r="H258" s="246">
        <v>133.44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141</v>
      </c>
      <c r="AU258" s="252" t="s">
        <v>91</v>
      </c>
      <c r="AV258" s="14" t="s">
        <v>91</v>
      </c>
      <c r="AW258" s="14" t="s">
        <v>36</v>
      </c>
      <c r="AX258" s="14" t="s">
        <v>81</v>
      </c>
      <c r="AY258" s="252" t="s">
        <v>132</v>
      </c>
    </row>
    <row r="259" s="15" customFormat="1">
      <c r="A259" s="15"/>
      <c r="B259" s="253"/>
      <c r="C259" s="254"/>
      <c r="D259" s="233" t="s">
        <v>141</v>
      </c>
      <c r="E259" s="255" t="s">
        <v>1</v>
      </c>
      <c r="F259" s="256" t="s">
        <v>158</v>
      </c>
      <c r="G259" s="254"/>
      <c r="H259" s="257">
        <v>410.19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3" t="s">
        <v>141</v>
      </c>
      <c r="AU259" s="263" t="s">
        <v>91</v>
      </c>
      <c r="AV259" s="15" t="s">
        <v>139</v>
      </c>
      <c r="AW259" s="15" t="s">
        <v>36</v>
      </c>
      <c r="AX259" s="15" t="s">
        <v>89</v>
      </c>
      <c r="AY259" s="263" t="s">
        <v>132</v>
      </c>
    </row>
    <row r="260" s="2" customFormat="1" ht="44.25" customHeight="1">
      <c r="A260" s="38"/>
      <c r="B260" s="39"/>
      <c r="C260" s="218" t="s">
        <v>406</v>
      </c>
      <c r="D260" s="268" t="s">
        <v>134</v>
      </c>
      <c r="E260" s="219" t="s">
        <v>651</v>
      </c>
      <c r="F260" s="220" t="s">
        <v>652</v>
      </c>
      <c r="G260" s="221" t="s">
        <v>253</v>
      </c>
      <c r="H260" s="222">
        <v>16.25</v>
      </c>
      <c r="I260" s="223"/>
      <c r="J260" s="224">
        <f>ROUND(I260*H260,2)</f>
        <v>0</v>
      </c>
      <c r="K260" s="220" t="s">
        <v>254</v>
      </c>
      <c r="L260" s="44"/>
      <c r="M260" s="225" t="s">
        <v>1</v>
      </c>
      <c r="N260" s="226" t="s">
        <v>46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139</v>
      </c>
      <c r="AT260" s="229" t="s">
        <v>134</v>
      </c>
      <c r="AU260" s="229" t="s">
        <v>91</v>
      </c>
      <c r="AY260" s="17" t="s">
        <v>132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89</v>
      </c>
      <c r="BK260" s="230">
        <f>ROUND(I260*H260,2)</f>
        <v>0</v>
      </c>
      <c r="BL260" s="17" t="s">
        <v>139</v>
      </c>
      <c r="BM260" s="229" t="s">
        <v>814</v>
      </c>
    </row>
    <row r="261" s="14" customFormat="1">
      <c r="A261" s="14"/>
      <c r="B261" s="242"/>
      <c r="C261" s="243"/>
      <c r="D261" s="233" t="s">
        <v>141</v>
      </c>
      <c r="E261" s="244" t="s">
        <v>1</v>
      </c>
      <c r="F261" s="245" t="s">
        <v>815</v>
      </c>
      <c r="G261" s="243"/>
      <c r="H261" s="246">
        <v>16.25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141</v>
      </c>
      <c r="AU261" s="252" t="s">
        <v>91</v>
      </c>
      <c r="AV261" s="14" t="s">
        <v>91</v>
      </c>
      <c r="AW261" s="14" t="s">
        <v>36</v>
      </c>
      <c r="AX261" s="14" t="s">
        <v>89</v>
      </c>
      <c r="AY261" s="252" t="s">
        <v>132</v>
      </c>
    </row>
    <row r="262" s="2" customFormat="1" ht="44.25" customHeight="1">
      <c r="A262" s="38"/>
      <c r="B262" s="39"/>
      <c r="C262" s="218" t="s">
        <v>410</v>
      </c>
      <c r="D262" s="268" t="s">
        <v>134</v>
      </c>
      <c r="E262" s="219" t="s">
        <v>662</v>
      </c>
      <c r="F262" s="220" t="s">
        <v>252</v>
      </c>
      <c r="G262" s="221" t="s">
        <v>253</v>
      </c>
      <c r="H262" s="222">
        <v>14.5</v>
      </c>
      <c r="I262" s="223"/>
      <c r="J262" s="224">
        <f>ROUND(I262*H262,2)</f>
        <v>0</v>
      </c>
      <c r="K262" s="220" t="s">
        <v>254</v>
      </c>
      <c r="L262" s="44"/>
      <c r="M262" s="225" t="s">
        <v>1</v>
      </c>
      <c r="N262" s="226" t="s">
        <v>46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139</v>
      </c>
      <c r="AT262" s="229" t="s">
        <v>134</v>
      </c>
      <c r="AU262" s="229" t="s">
        <v>91</v>
      </c>
      <c r="AY262" s="17" t="s">
        <v>132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89</v>
      </c>
      <c r="BK262" s="230">
        <f>ROUND(I262*H262,2)</f>
        <v>0</v>
      </c>
      <c r="BL262" s="17" t="s">
        <v>139</v>
      </c>
      <c r="BM262" s="229" t="s">
        <v>816</v>
      </c>
    </row>
    <row r="263" s="14" customFormat="1">
      <c r="A263" s="14"/>
      <c r="B263" s="242"/>
      <c r="C263" s="243"/>
      <c r="D263" s="233" t="s">
        <v>141</v>
      </c>
      <c r="E263" s="244" t="s">
        <v>1</v>
      </c>
      <c r="F263" s="245" t="s">
        <v>817</v>
      </c>
      <c r="G263" s="243"/>
      <c r="H263" s="246">
        <v>14.5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141</v>
      </c>
      <c r="AU263" s="252" t="s">
        <v>91</v>
      </c>
      <c r="AV263" s="14" t="s">
        <v>91</v>
      </c>
      <c r="AW263" s="14" t="s">
        <v>36</v>
      </c>
      <c r="AX263" s="14" t="s">
        <v>89</v>
      </c>
      <c r="AY263" s="252" t="s">
        <v>132</v>
      </c>
    </row>
    <row r="264" s="12" customFormat="1" ht="22.8" customHeight="1">
      <c r="A264" s="12"/>
      <c r="B264" s="202"/>
      <c r="C264" s="203"/>
      <c r="D264" s="204" t="s">
        <v>80</v>
      </c>
      <c r="E264" s="216" t="s">
        <v>665</v>
      </c>
      <c r="F264" s="216" t="s">
        <v>666</v>
      </c>
      <c r="G264" s="203"/>
      <c r="H264" s="203"/>
      <c r="I264" s="206"/>
      <c r="J264" s="217">
        <f>BK264</f>
        <v>0</v>
      </c>
      <c r="K264" s="203"/>
      <c r="L264" s="208"/>
      <c r="M264" s="209"/>
      <c r="N264" s="210"/>
      <c r="O264" s="210"/>
      <c r="P264" s="211">
        <f>P265</f>
        <v>0</v>
      </c>
      <c r="Q264" s="210"/>
      <c r="R264" s="211">
        <f>R265</f>
        <v>0</v>
      </c>
      <c r="S264" s="210"/>
      <c r="T264" s="212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89</v>
      </c>
      <c r="AT264" s="214" t="s">
        <v>80</v>
      </c>
      <c r="AU264" s="214" t="s">
        <v>89</v>
      </c>
      <c r="AY264" s="213" t="s">
        <v>132</v>
      </c>
      <c r="BK264" s="215">
        <f>BK265</f>
        <v>0</v>
      </c>
    </row>
    <row r="265" s="2" customFormat="1" ht="49.05" customHeight="1">
      <c r="A265" s="38"/>
      <c r="B265" s="39"/>
      <c r="C265" s="218" t="s">
        <v>416</v>
      </c>
      <c r="D265" s="268" t="s">
        <v>134</v>
      </c>
      <c r="E265" s="219" t="s">
        <v>668</v>
      </c>
      <c r="F265" s="220" t="s">
        <v>669</v>
      </c>
      <c r="G265" s="221" t="s">
        <v>253</v>
      </c>
      <c r="H265" s="222">
        <v>236.12100000000001</v>
      </c>
      <c r="I265" s="223"/>
      <c r="J265" s="224">
        <f>ROUND(I265*H265,2)</f>
        <v>0</v>
      </c>
      <c r="K265" s="220" t="s">
        <v>254</v>
      </c>
      <c r="L265" s="44"/>
      <c r="M265" s="282" t="s">
        <v>1</v>
      </c>
      <c r="N265" s="283" t="s">
        <v>46</v>
      </c>
      <c r="O265" s="284"/>
      <c r="P265" s="285">
        <f>O265*H265</f>
        <v>0</v>
      </c>
      <c r="Q265" s="285">
        <v>0</v>
      </c>
      <c r="R265" s="285">
        <f>Q265*H265</f>
        <v>0</v>
      </c>
      <c r="S265" s="285">
        <v>0</v>
      </c>
      <c r="T265" s="28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139</v>
      </c>
      <c r="AT265" s="229" t="s">
        <v>134</v>
      </c>
      <c r="AU265" s="229" t="s">
        <v>91</v>
      </c>
      <c r="AY265" s="17" t="s">
        <v>132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89</v>
      </c>
      <c r="BK265" s="230">
        <f>ROUND(I265*H265,2)</f>
        <v>0</v>
      </c>
      <c r="BL265" s="17" t="s">
        <v>139</v>
      </c>
      <c r="BM265" s="229" t="s">
        <v>818</v>
      </c>
    </row>
    <row r="266" s="2" customFormat="1" ht="6.96" customHeight="1">
      <c r="A266" s="38"/>
      <c r="B266" s="66"/>
      <c r="C266" s="67"/>
      <c r="D266" s="67"/>
      <c r="E266" s="67"/>
      <c r="F266" s="67"/>
      <c r="G266" s="67"/>
      <c r="H266" s="67"/>
      <c r="I266" s="67"/>
      <c r="J266" s="67"/>
      <c r="K266" s="67"/>
      <c r="L266" s="44"/>
      <c r="M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</sheetData>
  <sheetProtection sheet="1" autoFilter="0" formatColumns="0" formatRows="0" objects="1" scenarios="1" spinCount="100000" saltValue="s5eGvOII7dx+KkUlke7TnnifKag+8nylZVqhm7fOIBxCcKgRXVzY9m7kYlJ+eesU/heaKrkEYSZnnMNxN/rNyA==" hashValue="hHCAkosM62zaYCLLSMyyiodLbWgjjQz2HvQC/U0/dmE8PdT7HEdSUnYgszXwThoTUzVDj+1Zo84XqUHrlk2C7Q==" algorithmName="SHA-512" password="CC35"/>
  <autoFilter ref="C123:K26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Čeperka, ul. Dvořákova - vodovod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40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ROUND((SUM(BE124:BE153)),  2)</f>
        <v>0</v>
      </c>
      <c r="G33" s="38"/>
      <c r="H33" s="38"/>
      <c r="I33" s="155">
        <v>0.20999999999999999</v>
      </c>
      <c r="J33" s="154">
        <f>ROUND(((SUM(BE124:BE153))*I33),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ROUND((SUM(BF124:BF153)),  2)</f>
        <v>0</v>
      </c>
      <c r="G34" s="38"/>
      <c r="H34" s="38"/>
      <c r="I34" s="155">
        <v>0.12</v>
      </c>
      <c r="J34" s="154">
        <f>ROUND(((SUM(BF124:BF153))*I34),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ROUND((SUM(BG124:BG153)),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ROUND((SUM(BH124:BH153)),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ROUND((SUM(BI124:BI153)),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Čeperka, ul. Dvořákova - vodovod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Čeperka</v>
      </c>
      <c r="G89" s="40"/>
      <c r="H89" s="40"/>
      <c r="I89" s="32" t="s">
        <v>22</v>
      </c>
      <c r="J89" s="79" t="str">
        <f>IF(J12="","",J12)</f>
        <v>19. 5. 2024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32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Jiří Myslík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820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821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822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821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823</v>
      </c>
      <c r="E101" s="182"/>
      <c r="F101" s="182"/>
      <c r="G101" s="182"/>
      <c r="H101" s="182"/>
      <c r="I101" s="182"/>
      <c r="J101" s="183">
        <f>J137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821</v>
      </c>
      <c r="E102" s="188"/>
      <c r="F102" s="188"/>
      <c r="G102" s="188"/>
      <c r="H102" s="188"/>
      <c r="I102" s="188"/>
      <c r="J102" s="189">
        <f>J138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824</v>
      </c>
      <c r="E103" s="182"/>
      <c r="F103" s="182"/>
      <c r="G103" s="182"/>
      <c r="H103" s="182"/>
      <c r="I103" s="182"/>
      <c r="J103" s="183">
        <f>J145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821</v>
      </c>
      <c r="E104" s="188"/>
      <c r="F104" s="188"/>
      <c r="G104" s="188"/>
      <c r="H104" s="188"/>
      <c r="I104" s="188"/>
      <c r="J104" s="189">
        <f>J146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Čeperka, ul. Dvořákova - vodovod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03 -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Čeperka</v>
      </c>
      <c r="G118" s="40"/>
      <c r="H118" s="40"/>
      <c r="I118" s="32" t="s">
        <v>22</v>
      </c>
      <c r="J118" s="79" t="str">
        <f>IF(J12="","",J12)</f>
        <v>19. 5. 2024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32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37</v>
      </c>
      <c r="J121" s="36" t="str">
        <f>E24</f>
        <v>Jiří Myslík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118</v>
      </c>
      <c r="D123" s="194" t="s">
        <v>66</v>
      </c>
      <c r="E123" s="194" t="s">
        <v>62</v>
      </c>
      <c r="F123" s="194" t="s">
        <v>63</v>
      </c>
      <c r="G123" s="194" t="s">
        <v>119</v>
      </c>
      <c r="H123" s="194" t="s">
        <v>120</v>
      </c>
      <c r="I123" s="194" t="s">
        <v>121</v>
      </c>
      <c r="J123" s="194" t="s">
        <v>103</v>
      </c>
      <c r="K123" s="195" t="s">
        <v>122</v>
      </c>
      <c r="L123" s="196"/>
      <c r="M123" s="100" t="s">
        <v>1</v>
      </c>
      <c r="N123" s="101" t="s">
        <v>45</v>
      </c>
      <c r="O123" s="101" t="s">
        <v>123</v>
      </c>
      <c r="P123" s="101" t="s">
        <v>124</v>
      </c>
      <c r="Q123" s="101" t="s">
        <v>125</v>
      </c>
      <c r="R123" s="101" t="s">
        <v>126</v>
      </c>
      <c r="S123" s="101" t="s">
        <v>127</v>
      </c>
      <c r="T123" s="102" t="s">
        <v>128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129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P125+P130+P137+P145</f>
        <v>0</v>
      </c>
      <c r="Q124" s="104"/>
      <c r="R124" s="199">
        <f>R125+R130+R137+R145</f>
        <v>0</v>
      </c>
      <c r="S124" s="104"/>
      <c r="T124" s="200">
        <f>T125+T130+T137+T145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80</v>
      </c>
      <c r="AU124" s="17" t="s">
        <v>105</v>
      </c>
      <c r="BK124" s="201">
        <f>BK125+BK130+BK137+BK145</f>
        <v>0</v>
      </c>
    </row>
    <row r="125" s="12" customFormat="1" ht="25.92" customHeight="1">
      <c r="A125" s="12"/>
      <c r="B125" s="202"/>
      <c r="C125" s="203"/>
      <c r="D125" s="204" t="s">
        <v>80</v>
      </c>
      <c r="E125" s="205" t="s">
        <v>825</v>
      </c>
      <c r="F125" s="205" t="s">
        <v>826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89</v>
      </c>
      <c r="AT125" s="214" t="s">
        <v>80</v>
      </c>
      <c r="AU125" s="214" t="s">
        <v>81</v>
      </c>
      <c r="AY125" s="213" t="s">
        <v>132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80</v>
      </c>
      <c r="E126" s="216" t="s">
        <v>827</v>
      </c>
      <c r="F126" s="216" t="s">
        <v>828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89</v>
      </c>
      <c r="AT126" s="214" t="s">
        <v>80</v>
      </c>
      <c r="AU126" s="214" t="s">
        <v>89</v>
      </c>
      <c r="AY126" s="213" t="s">
        <v>132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89</v>
      </c>
      <c r="D127" s="218" t="s">
        <v>134</v>
      </c>
      <c r="E127" s="219" t="s">
        <v>829</v>
      </c>
      <c r="F127" s="220" t="s">
        <v>830</v>
      </c>
      <c r="G127" s="221" t="s">
        <v>831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46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139</v>
      </c>
      <c r="AT127" s="229" t="s">
        <v>134</v>
      </c>
      <c r="AU127" s="229" t="s">
        <v>91</v>
      </c>
      <c r="AY127" s="17" t="s">
        <v>132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89</v>
      </c>
      <c r="BK127" s="230">
        <f>ROUND(I127*H127,2)</f>
        <v>0</v>
      </c>
      <c r="BL127" s="17" t="s">
        <v>139</v>
      </c>
      <c r="BM127" s="229" t="s">
        <v>91</v>
      </c>
    </row>
    <row r="128" s="2" customFormat="1" ht="16.5" customHeight="1">
      <c r="A128" s="38"/>
      <c r="B128" s="39"/>
      <c r="C128" s="218" t="s">
        <v>91</v>
      </c>
      <c r="D128" s="218" t="s">
        <v>134</v>
      </c>
      <c r="E128" s="219" t="s">
        <v>832</v>
      </c>
      <c r="F128" s="220" t="s">
        <v>833</v>
      </c>
      <c r="G128" s="221" t="s">
        <v>831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46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139</v>
      </c>
      <c r="AT128" s="229" t="s">
        <v>134</v>
      </c>
      <c r="AU128" s="229" t="s">
        <v>91</v>
      </c>
      <c r="AY128" s="17" t="s">
        <v>132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89</v>
      </c>
      <c r="BK128" s="230">
        <f>ROUND(I128*H128,2)</f>
        <v>0</v>
      </c>
      <c r="BL128" s="17" t="s">
        <v>139</v>
      </c>
      <c r="BM128" s="229" t="s">
        <v>139</v>
      </c>
    </row>
    <row r="129" s="2" customFormat="1" ht="16.5" customHeight="1">
      <c r="A129" s="38"/>
      <c r="B129" s="39"/>
      <c r="C129" s="218" t="s">
        <v>148</v>
      </c>
      <c r="D129" s="218" t="s">
        <v>134</v>
      </c>
      <c r="E129" s="219" t="s">
        <v>834</v>
      </c>
      <c r="F129" s="220" t="s">
        <v>835</v>
      </c>
      <c r="G129" s="221" t="s">
        <v>831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46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139</v>
      </c>
      <c r="AT129" s="229" t="s">
        <v>134</v>
      </c>
      <c r="AU129" s="229" t="s">
        <v>91</v>
      </c>
      <c r="AY129" s="17" t="s">
        <v>132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89</v>
      </c>
      <c r="BK129" s="230">
        <f>ROUND(I129*H129,2)</f>
        <v>0</v>
      </c>
      <c r="BL129" s="17" t="s">
        <v>139</v>
      </c>
      <c r="BM129" s="229" t="s">
        <v>169</v>
      </c>
    </row>
    <row r="130" s="12" customFormat="1" ht="25.92" customHeight="1">
      <c r="A130" s="12"/>
      <c r="B130" s="202"/>
      <c r="C130" s="203"/>
      <c r="D130" s="204" t="s">
        <v>80</v>
      </c>
      <c r="E130" s="205" t="s">
        <v>836</v>
      </c>
      <c r="F130" s="205" t="s">
        <v>837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89</v>
      </c>
      <c r="AT130" s="214" t="s">
        <v>80</v>
      </c>
      <c r="AU130" s="214" t="s">
        <v>81</v>
      </c>
      <c r="AY130" s="213" t="s">
        <v>132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80</v>
      </c>
      <c r="E131" s="216" t="s">
        <v>827</v>
      </c>
      <c r="F131" s="216" t="s">
        <v>828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SUM(P132:P136)</f>
        <v>0</v>
      </c>
      <c r="Q131" s="210"/>
      <c r="R131" s="211">
        <f>SUM(R132:R136)</f>
        <v>0</v>
      </c>
      <c r="S131" s="210"/>
      <c r="T131" s="212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89</v>
      </c>
      <c r="AT131" s="214" t="s">
        <v>80</v>
      </c>
      <c r="AU131" s="214" t="s">
        <v>89</v>
      </c>
      <c r="AY131" s="213" t="s">
        <v>132</v>
      </c>
      <c r="BK131" s="215">
        <f>SUM(BK132:BK136)</f>
        <v>0</v>
      </c>
    </row>
    <row r="132" s="2" customFormat="1" ht="16.5" customHeight="1">
      <c r="A132" s="38"/>
      <c r="B132" s="39"/>
      <c r="C132" s="218" t="s">
        <v>139</v>
      </c>
      <c r="D132" s="218" t="s">
        <v>134</v>
      </c>
      <c r="E132" s="219" t="s">
        <v>838</v>
      </c>
      <c r="F132" s="220" t="s">
        <v>839</v>
      </c>
      <c r="G132" s="221" t="s">
        <v>831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46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139</v>
      </c>
      <c r="AT132" s="229" t="s">
        <v>134</v>
      </c>
      <c r="AU132" s="229" t="s">
        <v>91</v>
      </c>
      <c r="AY132" s="17" t="s">
        <v>132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89</v>
      </c>
      <c r="BK132" s="230">
        <f>ROUND(I132*H132,2)</f>
        <v>0</v>
      </c>
      <c r="BL132" s="17" t="s">
        <v>139</v>
      </c>
      <c r="BM132" s="229" t="s">
        <v>181</v>
      </c>
    </row>
    <row r="133" s="2" customFormat="1">
      <c r="A133" s="38"/>
      <c r="B133" s="39"/>
      <c r="C133" s="40"/>
      <c r="D133" s="233" t="s">
        <v>173</v>
      </c>
      <c r="E133" s="40"/>
      <c r="F133" s="264" t="s">
        <v>840</v>
      </c>
      <c r="G133" s="40"/>
      <c r="H133" s="40"/>
      <c r="I133" s="265"/>
      <c r="J133" s="40"/>
      <c r="K133" s="40"/>
      <c r="L133" s="44"/>
      <c r="M133" s="266"/>
      <c r="N133" s="26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173</v>
      </c>
      <c r="AU133" s="17" t="s">
        <v>91</v>
      </c>
    </row>
    <row r="134" s="2" customFormat="1" ht="33" customHeight="1">
      <c r="A134" s="38"/>
      <c r="B134" s="39"/>
      <c r="C134" s="218" t="s">
        <v>164</v>
      </c>
      <c r="D134" s="218" t="s">
        <v>134</v>
      </c>
      <c r="E134" s="219" t="s">
        <v>841</v>
      </c>
      <c r="F134" s="220" t="s">
        <v>842</v>
      </c>
      <c r="G134" s="221" t="s">
        <v>831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46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139</v>
      </c>
      <c r="AT134" s="229" t="s">
        <v>134</v>
      </c>
      <c r="AU134" s="229" t="s">
        <v>91</v>
      </c>
      <c r="AY134" s="17" t="s">
        <v>132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89</v>
      </c>
      <c r="BK134" s="230">
        <f>ROUND(I134*H134,2)</f>
        <v>0</v>
      </c>
      <c r="BL134" s="17" t="s">
        <v>139</v>
      </c>
      <c r="BM134" s="229" t="s">
        <v>195</v>
      </c>
    </row>
    <row r="135" s="2" customFormat="1">
      <c r="A135" s="38"/>
      <c r="B135" s="39"/>
      <c r="C135" s="40"/>
      <c r="D135" s="233" t="s">
        <v>173</v>
      </c>
      <c r="E135" s="40"/>
      <c r="F135" s="264" t="s">
        <v>843</v>
      </c>
      <c r="G135" s="40"/>
      <c r="H135" s="40"/>
      <c r="I135" s="265"/>
      <c r="J135" s="40"/>
      <c r="K135" s="40"/>
      <c r="L135" s="44"/>
      <c r="M135" s="266"/>
      <c r="N135" s="26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173</v>
      </c>
      <c r="AU135" s="17" t="s">
        <v>91</v>
      </c>
    </row>
    <row r="136" s="2" customFormat="1" ht="49.05" customHeight="1">
      <c r="A136" s="38"/>
      <c r="B136" s="39"/>
      <c r="C136" s="218" t="s">
        <v>169</v>
      </c>
      <c r="D136" s="218" t="s">
        <v>134</v>
      </c>
      <c r="E136" s="219" t="s">
        <v>844</v>
      </c>
      <c r="F136" s="220" t="s">
        <v>845</v>
      </c>
      <c r="G136" s="221" t="s">
        <v>831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46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139</v>
      </c>
      <c r="AT136" s="229" t="s">
        <v>134</v>
      </c>
      <c r="AU136" s="229" t="s">
        <v>91</v>
      </c>
      <c r="AY136" s="17" t="s">
        <v>132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89</v>
      </c>
      <c r="BK136" s="230">
        <f>ROUND(I136*H136,2)</f>
        <v>0</v>
      </c>
      <c r="BL136" s="17" t="s">
        <v>139</v>
      </c>
      <c r="BM136" s="229" t="s">
        <v>8</v>
      </c>
    </row>
    <row r="137" s="12" customFormat="1" ht="25.92" customHeight="1">
      <c r="A137" s="12"/>
      <c r="B137" s="202"/>
      <c r="C137" s="203"/>
      <c r="D137" s="204" t="s">
        <v>80</v>
      </c>
      <c r="E137" s="205" t="s">
        <v>846</v>
      </c>
      <c r="F137" s="205" t="s">
        <v>847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</f>
        <v>0</v>
      </c>
      <c r="Q137" s="210"/>
      <c r="R137" s="211">
        <f>R138</f>
        <v>0</v>
      </c>
      <c r="S137" s="210"/>
      <c r="T137" s="212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89</v>
      </c>
      <c r="AT137" s="214" t="s">
        <v>80</v>
      </c>
      <c r="AU137" s="214" t="s">
        <v>81</v>
      </c>
      <c r="AY137" s="213" t="s">
        <v>132</v>
      </c>
      <c r="BK137" s="215">
        <f>BK138</f>
        <v>0</v>
      </c>
    </row>
    <row r="138" s="12" customFormat="1" ht="22.8" customHeight="1">
      <c r="A138" s="12"/>
      <c r="B138" s="202"/>
      <c r="C138" s="203"/>
      <c r="D138" s="204" t="s">
        <v>80</v>
      </c>
      <c r="E138" s="216" t="s">
        <v>827</v>
      </c>
      <c r="F138" s="216" t="s">
        <v>828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SUM(P139:P144)</f>
        <v>0</v>
      </c>
      <c r="Q138" s="210"/>
      <c r="R138" s="211">
        <f>SUM(R139:R144)</f>
        <v>0</v>
      </c>
      <c r="S138" s="210"/>
      <c r="T138" s="212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89</v>
      </c>
      <c r="AT138" s="214" t="s">
        <v>80</v>
      </c>
      <c r="AU138" s="214" t="s">
        <v>89</v>
      </c>
      <c r="AY138" s="213" t="s">
        <v>132</v>
      </c>
      <c r="BK138" s="215">
        <f>SUM(BK139:BK144)</f>
        <v>0</v>
      </c>
    </row>
    <row r="139" s="2" customFormat="1" ht="33" customHeight="1">
      <c r="A139" s="38"/>
      <c r="B139" s="39"/>
      <c r="C139" s="218" t="s">
        <v>176</v>
      </c>
      <c r="D139" s="218" t="s">
        <v>134</v>
      </c>
      <c r="E139" s="219" t="s">
        <v>848</v>
      </c>
      <c r="F139" s="220" t="s">
        <v>849</v>
      </c>
      <c r="G139" s="221" t="s">
        <v>831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46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139</v>
      </c>
      <c r="AT139" s="229" t="s">
        <v>134</v>
      </c>
      <c r="AU139" s="229" t="s">
        <v>91</v>
      </c>
      <c r="AY139" s="17" t="s">
        <v>132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89</v>
      </c>
      <c r="BK139" s="230">
        <f>ROUND(I139*H139,2)</f>
        <v>0</v>
      </c>
      <c r="BL139" s="17" t="s">
        <v>139</v>
      </c>
      <c r="BM139" s="229" t="s">
        <v>217</v>
      </c>
    </row>
    <row r="140" s="2" customFormat="1" ht="62.7" customHeight="1">
      <c r="A140" s="38"/>
      <c r="B140" s="39"/>
      <c r="C140" s="218" t="s">
        <v>181</v>
      </c>
      <c r="D140" s="218" t="s">
        <v>134</v>
      </c>
      <c r="E140" s="219" t="s">
        <v>850</v>
      </c>
      <c r="F140" s="220" t="s">
        <v>851</v>
      </c>
      <c r="G140" s="221" t="s">
        <v>831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46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139</v>
      </c>
      <c r="AT140" s="229" t="s">
        <v>134</v>
      </c>
      <c r="AU140" s="229" t="s">
        <v>91</v>
      </c>
      <c r="AY140" s="17" t="s">
        <v>132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89</v>
      </c>
      <c r="BK140" s="230">
        <f>ROUND(I140*H140,2)</f>
        <v>0</v>
      </c>
      <c r="BL140" s="17" t="s">
        <v>139</v>
      </c>
      <c r="BM140" s="229" t="s">
        <v>230</v>
      </c>
    </row>
    <row r="141" s="2" customFormat="1" ht="44.25" customHeight="1">
      <c r="A141" s="38"/>
      <c r="B141" s="39"/>
      <c r="C141" s="218" t="s">
        <v>188</v>
      </c>
      <c r="D141" s="218" t="s">
        <v>134</v>
      </c>
      <c r="E141" s="219" t="s">
        <v>852</v>
      </c>
      <c r="F141" s="220" t="s">
        <v>853</v>
      </c>
      <c r="G141" s="221" t="s">
        <v>831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46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139</v>
      </c>
      <c r="AT141" s="229" t="s">
        <v>134</v>
      </c>
      <c r="AU141" s="229" t="s">
        <v>91</v>
      </c>
      <c r="AY141" s="17" t="s">
        <v>132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89</v>
      </c>
      <c r="BK141" s="230">
        <f>ROUND(I141*H141,2)</f>
        <v>0</v>
      </c>
      <c r="BL141" s="17" t="s">
        <v>139</v>
      </c>
      <c r="BM141" s="229" t="s">
        <v>239</v>
      </c>
    </row>
    <row r="142" s="2" customFormat="1" ht="33" customHeight="1">
      <c r="A142" s="38"/>
      <c r="B142" s="39"/>
      <c r="C142" s="218" t="s">
        <v>195</v>
      </c>
      <c r="D142" s="218" t="s">
        <v>134</v>
      </c>
      <c r="E142" s="219" t="s">
        <v>854</v>
      </c>
      <c r="F142" s="220" t="s">
        <v>855</v>
      </c>
      <c r="G142" s="221" t="s">
        <v>831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46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139</v>
      </c>
      <c r="AT142" s="229" t="s">
        <v>134</v>
      </c>
      <c r="AU142" s="229" t="s">
        <v>91</v>
      </c>
      <c r="AY142" s="17" t="s">
        <v>132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89</v>
      </c>
      <c r="BK142" s="230">
        <f>ROUND(I142*H142,2)</f>
        <v>0</v>
      </c>
      <c r="BL142" s="17" t="s">
        <v>139</v>
      </c>
      <c r="BM142" s="229" t="s">
        <v>250</v>
      </c>
    </row>
    <row r="143" s="2" customFormat="1">
      <c r="A143" s="38"/>
      <c r="B143" s="39"/>
      <c r="C143" s="40"/>
      <c r="D143" s="233" t="s">
        <v>173</v>
      </c>
      <c r="E143" s="40"/>
      <c r="F143" s="264" t="s">
        <v>856</v>
      </c>
      <c r="G143" s="40"/>
      <c r="H143" s="40"/>
      <c r="I143" s="265"/>
      <c r="J143" s="40"/>
      <c r="K143" s="40"/>
      <c r="L143" s="44"/>
      <c r="M143" s="266"/>
      <c r="N143" s="26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173</v>
      </c>
      <c r="AU143" s="17" t="s">
        <v>91</v>
      </c>
    </row>
    <row r="144" s="2" customFormat="1" ht="298.05" customHeight="1">
      <c r="A144" s="38"/>
      <c r="B144" s="39"/>
      <c r="C144" s="218" t="s">
        <v>201</v>
      </c>
      <c r="D144" s="218" t="s">
        <v>134</v>
      </c>
      <c r="E144" s="219" t="s">
        <v>857</v>
      </c>
      <c r="F144" s="220" t="s">
        <v>858</v>
      </c>
      <c r="G144" s="221" t="s">
        <v>831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46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139</v>
      </c>
      <c r="AT144" s="229" t="s">
        <v>134</v>
      </c>
      <c r="AU144" s="229" t="s">
        <v>91</v>
      </c>
      <c r="AY144" s="17" t="s">
        <v>132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89</v>
      </c>
      <c r="BK144" s="230">
        <f>ROUND(I144*H144,2)</f>
        <v>0</v>
      </c>
      <c r="BL144" s="17" t="s">
        <v>139</v>
      </c>
      <c r="BM144" s="229" t="s">
        <v>263</v>
      </c>
    </row>
    <row r="145" s="12" customFormat="1" ht="25.92" customHeight="1">
      <c r="A145" s="12"/>
      <c r="B145" s="202"/>
      <c r="C145" s="203"/>
      <c r="D145" s="204" t="s">
        <v>80</v>
      </c>
      <c r="E145" s="205" t="s">
        <v>859</v>
      </c>
      <c r="F145" s="205" t="s">
        <v>860</v>
      </c>
      <c r="G145" s="203"/>
      <c r="H145" s="203"/>
      <c r="I145" s="206"/>
      <c r="J145" s="207">
        <f>BK145</f>
        <v>0</v>
      </c>
      <c r="K145" s="203"/>
      <c r="L145" s="208"/>
      <c r="M145" s="209"/>
      <c r="N145" s="210"/>
      <c r="O145" s="210"/>
      <c r="P145" s="211">
        <f>P146</f>
        <v>0</v>
      </c>
      <c r="Q145" s="210"/>
      <c r="R145" s="211">
        <f>R146</f>
        <v>0</v>
      </c>
      <c r="S145" s="210"/>
      <c r="T145" s="212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89</v>
      </c>
      <c r="AT145" s="214" t="s">
        <v>80</v>
      </c>
      <c r="AU145" s="214" t="s">
        <v>81</v>
      </c>
      <c r="AY145" s="213" t="s">
        <v>132</v>
      </c>
      <c r="BK145" s="215">
        <f>BK146</f>
        <v>0</v>
      </c>
    </row>
    <row r="146" s="12" customFormat="1" ht="22.8" customHeight="1">
      <c r="A146" s="12"/>
      <c r="B146" s="202"/>
      <c r="C146" s="203"/>
      <c r="D146" s="204" t="s">
        <v>80</v>
      </c>
      <c r="E146" s="216" t="s">
        <v>827</v>
      </c>
      <c r="F146" s="216" t="s">
        <v>828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SUM(P147:P153)</f>
        <v>0</v>
      </c>
      <c r="Q146" s="210"/>
      <c r="R146" s="211">
        <f>SUM(R147:R153)</f>
        <v>0</v>
      </c>
      <c r="S146" s="210"/>
      <c r="T146" s="212">
        <f>SUM(T147:T153)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89</v>
      </c>
      <c r="AT146" s="214" t="s">
        <v>80</v>
      </c>
      <c r="AU146" s="214" t="s">
        <v>89</v>
      </c>
      <c r="AY146" s="213" t="s">
        <v>132</v>
      </c>
      <c r="BK146" s="215">
        <f>SUM(BK147:BK153)</f>
        <v>0</v>
      </c>
    </row>
    <row r="147" s="2" customFormat="1" ht="24.15" customHeight="1">
      <c r="A147" s="38"/>
      <c r="B147" s="39"/>
      <c r="C147" s="218" t="s">
        <v>8</v>
      </c>
      <c r="D147" s="218" t="s">
        <v>134</v>
      </c>
      <c r="E147" s="219" t="s">
        <v>861</v>
      </c>
      <c r="F147" s="220" t="s">
        <v>862</v>
      </c>
      <c r="G147" s="221" t="s">
        <v>831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46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139</v>
      </c>
      <c r="AT147" s="229" t="s">
        <v>134</v>
      </c>
      <c r="AU147" s="229" t="s">
        <v>91</v>
      </c>
      <c r="AY147" s="17" t="s">
        <v>132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89</v>
      </c>
      <c r="BK147" s="230">
        <f>ROUND(I147*H147,2)</f>
        <v>0</v>
      </c>
      <c r="BL147" s="17" t="s">
        <v>139</v>
      </c>
      <c r="BM147" s="229" t="s">
        <v>280</v>
      </c>
    </row>
    <row r="148" s="2" customFormat="1">
      <c r="A148" s="38"/>
      <c r="B148" s="39"/>
      <c r="C148" s="40"/>
      <c r="D148" s="233" t="s">
        <v>173</v>
      </c>
      <c r="E148" s="40"/>
      <c r="F148" s="264" t="s">
        <v>863</v>
      </c>
      <c r="G148" s="40"/>
      <c r="H148" s="40"/>
      <c r="I148" s="265"/>
      <c r="J148" s="40"/>
      <c r="K148" s="40"/>
      <c r="L148" s="44"/>
      <c r="M148" s="266"/>
      <c r="N148" s="26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173</v>
      </c>
      <c r="AU148" s="17" t="s">
        <v>91</v>
      </c>
    </row>
    <row r="149" s="2" customFormat="1" ht="24.15" customHeight="1">
      <c r="A149" s="38"/>
      <c r="B149" s="39"/>
      <c r="C149" s="218" t="s">
        <v>211</v>
      </c>
      <c r="D149" s="218" t="s">
        <v>134</v>
      </c>
      <c r="E149" s="219" t="s">
        <v>864</v>
      </c>
      <c r="F149" s="220" t="s">
        <v>865</v>
      </c>
      <c r="G149" s="221" t="s">
        <v>831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46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139</v>
      </c>
      <c r="AT149" s="229" t="s">
        <v>134</v>
      </c>
      <c r="AU149" s="229" t="s">
        <v>91</v>
      </c>
      <c r="AY149" s="17" t="s">
        <v>132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89</v>
      </c>
      <c r="BK149" s="230">
        <f>ROUND(I149*H149,2)</f>
        <v>0</v>
      </c>
      <c r="BL149" s="17" t="s">
        <v>139</v>
      </c>
      <c r="BM149" s="229" t="s">
        <v>292</v>
      </c>
    </row>
    <row r="150" s="2" customFormat="1">
      <c r="A150" s="38"/>
      <c r="B150" s="39"/>
      <c r="C150" s="40"/>
      <c r="D150" s="233" t="s">
        <v>173</v>
      </c>
      <c r="E150" s="40"/>
      <c r="F150" s="264" t="s">
        <v>866</v>
      </c>
      <c r="G150" s="40"/>
      <c r="H150" s="40"/>
      <c r="I150" s="265"/>
      <c r="J150" s="40"/>
      <c r="K150" s="40"/>
      <c r="L150" s="44"/>
      <c r="M150" s="266"/>
      <c r="N150" s="26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173</v>
      </c>
      <c r="AU150" s="17" t="s">
        <v>91</v>
      </c>
    </row>
    <row r="151" s="2" customFormat="1" ht="24.15" customHeight="1">
      <c r="A151" s="38"/>
      <c r="B151" s="39"/>
      <c r="C151" s="218" t="s">
        <v>217</v>
      </c>
      <c r="D151" s="218" t="s">
        <v>134</v>
      </c>
      <c r="E151" s="219" t="s">
        <v>867</v>
      </c>
      <c r="F151" s="220" t="s">
        <v>868</v>
      </c>
      <c r="G151" s="221" t="s">
        <v>831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46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139</v>
      </c>
      <c r="AT151" s="229" t="s">
        <v>134</v>
      </c>
      <c r="AU151" s="229" t="s">
        <v>91</v>
      </c>
      <c r="AY151" s="17" t="s">
        <v>132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89</v>
      </c>
      <c r="BK151" s="230">
        <f>ROUND(I151*H151,2)</f>
        <v>0</v>
      </c>
      <c r="BL151" s="17" t="s">
        <v>139</v>
      </c>
      <c r="BM151" s="229" t="s">
        <v>302</v>
      </c>
    </row>
    <row r="152" s="2" customFormat="1">
      <c r="A152" s="38"/>
      <c r="B152" s="39"/>
      <c r="C152" s="40"/>
      <c r="D152" s="233" t="s">
        <v>173</v>
      </c>
      <c r="E152" s="40"/>
      <c r="F152" s="264" t="s">
        <v>869</v>
      </c>
      <c r="G152" s="40"/>
      <c r="H152" s="40"/>
      <c r="I152" s="265"/>
      <c r="J152" s="40"/>
      <c r="K152" s="40"/>
      <c r="L152" s="44"/>
      <c r="M152" s="266"/>
      <c r="N152" s="26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173</v>
      </c>
      <c r="AU152" s="17" t="s">
        <v>91</v>
      </c>
    </row>
    <row r="153" s="2" customFormat="1" ht="44.25" customHeight="1">
      <c r="A153" s="38"/>
      <c r="B153" s="39"/>
      <c r="C153" s="218" t="s">
        <v>225</v>
      </c>
      <c r="D153" s="218" t="s">
        <v>134</v>
      </c>
      <c r="E153" s="219" t="s">
        <v>870</v>
      </c>
      <c r="F153" s="220" t="s">
        <v>871</v>
      </c>
      <c r="G153" s="221" t="s">
        <v>831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82" t="s">
        <v>1</v>
      </c>
      <c r="N153" s="283" t="s">
        <v>46</v>
      </c>
      <c r="O153" s="284"/>
      <c r="P153" s="285">
        <f>O153*H153</f>
        <v>0</v>
      </c>
      <c r="Q153" s="285">
        <v>0</v>
      </c>
      <c r="R153" s="285">
        <f>Q153*H153</f>
        <v>0</v>
      </c>
      <c r="S153" s="285">
        <v>0</v>
      </c>
      <c r="T153" s="28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139</v>
      </c>
      <c r="AT153" s="229" t="s">
        <v>134</v>
      </c>
      <c r="AU153" s="229" t="s">
        <v>91</v>
      </c>
      <c r="AY153" s="17" t="s">
        <v>132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89</v>
      </c>
      <c r="BK153" s="230">
        <f>ROUND(I153*H153,2)</f>
        <v>0</v>
      </c>
      <c r="BL153" s="17" t="s">
        <v>139</v>
      </c>
      <c r="BM153" s="229" t="s">
        <v>312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lNqRCtU6Kb3H3In93gUPjYmcXQ6NRvmuzITMSCQ41sijSxTKkB2Xk1d8ihLU/FsmqVFnQh0dN0sLbfW3GgWTwQ==" hashValue="eUWQa2qAzN96DTW/WZH+WzYEAqcWV3thcvzyxSOWcAnSQr2QxXv7hTENWK9iHfxL7tB8b43Dag+wPpgKR1ogOg==" algorithmName="SHA-512" password="CC35"/>
  <autoFilter ref="C123:K15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2024-05-31T12:22:12Z</dcterms:created>
  <dcterms:modified xsi:type="dcterms:W3CDTF">2024-05-31T12:22:20Z</dcterms:modified>
</cp:coreProperties>
</file>